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27B4678B-026D-4DF4-A2BB-451735B07528}" xr6:coauthVersionLast="45" xr6:coauthVersionMax="45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2020'!$A$1:$P$747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9" i="130" l="1"/>
  <c r="C72" i="130" l="1"/>
  <c r="Z342" i="130" l="1"/>
  <c r="E591" i="130" l="1"/>
  <c r="E522" i="130" l="1"/>
  <c r="H437" i="130"/>
  <c r="H438" i="130"/>
  <c r="H439" i="130"/>
  <c r="H440" i="130"/>
  <c r="H441" i="130"/>
  <c r="H442" i="130"/>
  <c r="H443" i="130"/>
  <c r="H444" i="130"/>
  <c r="D399" i="130"/>
  <c r="Z341" i="130"/>
  <c r="C734" i="130" l="1"/>
  <c r="D646" i="130" l="1"/>
  <c r="X424" i="130" l="1"/>
  <c r="Y21" i="130" l="1"/>
  <c r="X21" i="130"/>
  <c r="F646" i="130" l="1"/>
  <c r="E343" i="130" l="1"/>
  <c r="E211" i="130" l="1"/>
  <c r="C462" i="130" l="1"/>
  <c r="D462" i="130"/>
  <c r="C158" i="130" l="1"/>
  <c r="D158" i="130"/>
  <c r="C159" i="130"/>
  <c r="D159" i="130"/>
  <c r="C160" i="130"/>
  <c r="D160" i="130"/>
  <c r="X146" i="130" l="1"/>
  <c r="D733" i="130" l="1"/>
  <c r="C733" i="130"/>
  <c r="E646" i="130" l="1"/>
  <c r="C646" i="130"/>
  <c r="D370" i="130" l="1"/>
  <c r="C145" i="130" l="1"/>
  <c r="D145" i="130"/>
  <c r="F727" i="130" l="1"/>
  <c r="F728" i="130"/>
  <c r="F729" i="130"/>
  <c r="F730" i="130"/>
  <c r="F731" i="130"/>
  <c r="W727" i="130" l="1"/>
  <c r="W729" i="130"/>
  <c r="W726" i="130"/>
  <c r="X726" i="130"/>
  <c r="X729" i="130"/>
  <c r="W728" i="130"/>
  <c r="X728" i="130"/>
  <c r="X727" i="130"/>
  <c r="W734" i="130"/>
  <c r="X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Y93" i="130" l="1"/>
  <c r="X93" i="130"/>
  <c r="J547" i="130" l="1"/>
  <c r="O210" i="130" l="1"/>
  <c r="C578" i="130" l="1"/>
  <c r="D578" i="130"/>
  <c r="F462" i="130" l="1"/>
  <c r="G462" i="130"/>
  <c r="G209" i="130" l="1"/>
  <c r="C131" i="130" l="1"/>
  <c r="C399" i="130" l="1"/>
  <c r="D326" i="130" l="1"/>
  <c r="C326" i="130"/>
  <c r="G210" i="130"/>
  <c r="D422" i="130" l="1"/>
  <c r="D424" i="130" s="1"/>
  <c r="C422" i="130"/>
  <c r="Y199" i="130"/>
  <c r="C196" i="130"/>
  <c r="D127" i="130" l="1"/>
  <c r="C127" i="130"/>
  <c r="E568" i="130" l="1"/>
  <c r="X161" i="130" l="1"/>
  <c r="Y161" i="130"/>
  <c r="E576" i="130" l="1"/>
  <c r="I578" i="130" l="1"/>
  <c r="H578" i="130"/>
  <c r="Y424" i="130" l="1"/>
  <c r="X134" i="130" l="1"/>
  <c r="Y134" i="130"/>
  <c r="O209" i="130" l="1"/>
  <c r="N462" i="130"/>
  <c r="J590" i="130" l="1"/>
  <c r="D591" i="130"/>
  <c r="K590" i="130" l="1"/>
  <c r="I590" i="130"/>
  <c r="C591" i="130"/>
  <c r="L590" i="130" l="1"/>
  <c r="F591" i="130"/>
  <c r="H210" i="130" l="1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M462" i="130"/>
  <c r="L462" i="130"/>
  <c r="K462" i="130"/>
  <c r="Z370" i="130"/>
  <c r="X370" i="130"/>
  <c r="C370" i="130"/>
  <c r="Y369" i="130"/>
  <c r="Y368" i="130"/>
  <c r="Y367" i="130"/>
  <c r="AC343" i="130"/>
  <c r="X343" i="130"/>
  <c r="C343" i="130"/>
  <c r="AE342" i="130"/>
  <c r="D342" i="130"/>
  <c r="AE341" i="130"/>
  <c r="D341" i="130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Y41" i="130"/>
  <c r="X41" i="130"/>
  <c r="V18" i="130"/>
  <c r="D58" i="130"/>
  <c r="C58" i="130"/>
  <c r="D57" i="130"/>
  <c r="C57" i="130"/>
  <c r="D56" i="130"/>
  <c r="C56" i="130"/>
  <c r="C52" i="130" l="1"/>
  <c r="X23" i="130"/>
  <c r="D113" i="130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E547" i="130"/>
  <c r="C92" i="130"/>
  <c r="C106" i="130"/>
  <c r="D199" i="130"/>
  <c r="D36" i="130"/>
  <c r="D21" i="130"/>
  <c r="V19" i="130"/>
  <c r="V14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50" i="130"/>
  <c r="H458" i="130"/>
  <c r="H451" i="130"/>
  <c r="H459" i="130"/>
  <c r="H460" i="130"/>
  <c r="H452" i="130"/>
  <c r="H449" i="130"/>
  <c r="H445" i="130"/>
  <c r="H453" i="130"/>
  <c r="H461" i="130"/>
  <c r="H446" i="130"/>
  <c r="H454" i="130"/>
  <c r="H447" i="130"/>
  <c r="H448" i="130"/>
  <c r="H456" i="130"/>
  <c r="H455" i="130"/>
  <c r="H457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<sst xmlns="http://schemas.openxmlformats.org/spreadsheetml/2006/main" count="2508" uniqueCount="564">
  <si>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</si>
  <si>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</si>
  <si>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</si>
  <si>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</si>
  <si>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</si>
  <si>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</si>
  <si>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</si>
  <si>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</si>
  <si>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</si>
  <si>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</si>
  <si>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</si>
  <si>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</si>
  <si>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</si>
  <si>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</si>
  <si>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</si>
  <si>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</si>
  <si>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</si>
  <si>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</si>
  <si>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</si>
  <si>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</si>
  <si>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</si>
  <si>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</si>
  <si>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</si>
  <si>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</si>
  <si>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</si>
  <si>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</si>
  <si>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</si>
  <si>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</si>
  <si>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</si>
  <si>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</si>
  <si>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</si>
  <si>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</si>
  <si>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</si>
  <si>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</si>
  <si>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</si>
  <si>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</si>
  <si>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</si>
  <si>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</si>
  <si>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</si>
  <si>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</si>
  <si>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</si>
  <si>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</si>
  <si>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</si>
  <si>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</si>
  <si>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</si>
  <si>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</si>
  <si>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</si>
  <si>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</si>
  <si>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</si>
  <si>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</si>
  <si>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</si>
  <si>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</si>
  <si>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</si>
  <si>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</si>
  <si>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</si>
  <si>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</si>
  <si>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</si>
  <si>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</si>
  <si>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</si>
  <si>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</si>
  <si>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</si>
  <si>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</si>
  <si>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</si>
  <si>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</si>
  <si>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</si>
  <si>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</si>
  <si>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</si>
  <si>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</si>
  <si>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</si>
  <si>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</si>
  <si>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</si>
  <si>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</si>
  <si>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</si>
  <si>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</si>
  <si>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</si>
  <si>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</si>
  <si>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</si>
  <si>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</si>
  <si>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</si>
  <si>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</si>
  <si>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</si>
  <si>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</si>
  <si>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</si>
  <si>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</si>
  <si>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</si>
  <si>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</si>
  <si>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</si>
  <si>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</si>
  <si>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</si>
  <si>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</si>
  <si>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</si>
  <si>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</si>
  <si>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</si>
  <si>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</si>
  <si>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</si>
  <si>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</si>
  <si>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</si>
  <si>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</si>
  <si>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</si>
  <si>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</si>
  <si>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</si>
  <si>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</si>
  <si>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</si>
  <si>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</si>
  <si>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</si>
  <si>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</si>
  <si>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</si>
  <si>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</si>
  <si>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</si>
  <si>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</si>
  <si>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</si>
  <si>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</si>
  <si>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</si>
  <si>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</si>
  <si>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</si>
  <si>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</si>
  <si>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</si>
  <si>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</si>
  <si>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</si>
  <si>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</si>
  <si>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</si>
  <si>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</si>
  <si>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</si>
  <si>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</si>
  <si>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</si>
  <si>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</si>
  <si>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</si>
  <si>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</si>
  <si>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</si>
  <si>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</si>
  <si>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</si>
  <si>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</si>
  <si>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</si>
  <si>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</si>
  <si>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</si>
  <si>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</si>
  <si>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</si>
  <si>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</si>
  <si>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</si>
  <si>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</si>
  <si>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</si>
  <si>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</si>
  <si>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</si>
  <si>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</si>
  <si>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</si>
  <si>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</si>
  <si>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</si>
  <si>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</si>
  <si>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</si>
  <si>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</si>
  <si>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</si>
  <si>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</si>
  <si>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</si>
  <si>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</si>
  <si>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</si>
  <si>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</si>
  <si>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</si>
  <si>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</si>
  <si>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</si>
  <si>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</si>
  <si>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</si>
  <si>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</si>
  <si>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</si>
  <si>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</si>
  <si>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</si>
  <si>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</si>
  <si>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</si>
  <si>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</si>
  <si>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</si>
  <si>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</si>
  <si>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</si>
  <si>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</si>
  <si>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</si>
  <si>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</si>
  <si>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</si>
  <si>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</si>
  <si>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</si>
  <si>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</si>
  <si>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</si>
  <si>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</si>
  <si>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</si>
  <si>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</si>
  <si>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</si>
  <si>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</si>
  <si>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</si>
  <si>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</si>
  <si>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</si>
  <si>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</si>
  <si>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</si>
  <si>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</si>
  <si>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</si>
  <si>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</si>
  <si>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</si>
  <si>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</si>
  <si>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</si>
  <si>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</si>
  <si>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</si>
  <si>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</si>
  <si>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</si>
  <si>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</si>
  <si>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</si>
  <si>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</si>
  <si>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</si>
  <si>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</si>
  <si>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</si>
  <si>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</si>
  <si>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</si>
  <si>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</si>
  <si>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</si>
  <si>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</si>
  <si>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</si>
  <si>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</si>
  <si>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</si>
  <si>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</si>
  <si>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</si>
  <si>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</si>
  <si>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</si>
  <si>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</si>
  <si>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</si>
  <si>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</si>
  <si>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</si>
  <si>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</si>
  <si>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</si>
  <si>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</si>
  <si>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</si>
  <si>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</si>
  <si>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</si>
  <si>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</si>
  <si>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</si>
  <si>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</si>
  <si>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</si>
  <si>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</si>
  <si>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</si>
  <si>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</si>
  <si>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</si>
  <si>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</si>
  <si>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</si>
  <si>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</si>
  <si>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</si>
  <si>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</si>
  <si>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</si>
  <si>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</si>
  <si>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</si>
  <si>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</si>
  <si>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</si>
  <si>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</si>
  <si>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</si>
  <si>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</si>
  <si>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</si>
  <si>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</si>
  <si>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</si>
  <si>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</si>
  <si>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</si>
  <si>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</si>
  <si>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</si>
  <si>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</si>
  <si>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</si>
  <si>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</si>
  <si>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</si>
  <si>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</si>
  <si>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</si>
  <si>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</si>
  <si>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</si>
  <si>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</si>
  <si>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</si>
  <si>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</si>
  <si>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</si>
  <si>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</si>
  <si>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</si>
  <si>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</si>
  <si>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</si>
  <si>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</si>
  <si>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</si>
  <si>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</si>
  <si>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</si>
  <si>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</si>
  <si>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</si>
  <si>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</si>
  <si>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</si>
  <si>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</si>
  <si>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</si>
  <si>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</si>
  <si>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</si>
  <si>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</si>
  <si>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</si>
  <si>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</si>
  <si>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</si>
  <si>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</si>
  <si>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</si>
  <si>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</si>
  <si>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</si>
  <si>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</si>
  <si>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</si>
  <si>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</si>
  <si>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</si>
  <si>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</si>
  <si>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</si>
  <si>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</si>
  <si>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</si>
  <si>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</si>
  <si>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</si>
  <si>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2019-02</t>
  </si>
  <si>
    <t>MONTO</t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</si>
  <si>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</si>
  <si>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</si>
  <si>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</si>
  <si>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</si>
  <si>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</si>
  <si>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</si>
  <si>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</si>
  <si>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</si>
  <si>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</si>
  <si>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</si>
  <si>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</si>
  <si>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</si>
  <si>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</si>
  <si>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</si>
  <si>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</si>
  <si>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</si>
  <si>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</si>
  <si>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</si>
  <si>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</si>
  <si>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</si>
  <si>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</si>
  <si>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</si>
  <si>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</si>
  <si>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</si>
  <si>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</si>
  <si>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</si>
  <si>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</si>
  <si>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</si>
  <si>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</si>
  <si>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</si>
  <si>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</si>
  <si>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</si>
  <si>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</si>
  <si>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</si>
  <si>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</si>
  <si>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</si>
  <si>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</si>
  <si>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</si>
  <si>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</si>
  <si>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</si>
  <si>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</si>
  <si>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</si>
  <si>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</si>
  <si>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</si>
  <si>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</si>
  <si>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</si>
  <si>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PAVAS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</si>
  <si>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</si>
  <si>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</si>
  <si>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</si>
  <si>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</si>
  <si>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</si>
  <si>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</si>
  <si>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</si>
  <si>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</si>
  <si>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</si>
  <si>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CARMEN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</si>
  <si>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</si>
  <si>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</si>
  <si>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</si>
  <si>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</si>
  <si>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</si>
  <si>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</si>
  <si>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</si>
  <si>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MATAMA</t>
  </si>
  <si>
    <t>PACUARITO</t>
  </si>
  <si>
    <t>PÁRAMO</t>
  </si>
  <si>
    <t>SAN FRANCISCO</t>
  </si>
  <si>
    <t>2020-01</t>
  </si>
  <si>
    <t>2020-02</t>
  </si>
  <si>
    <t>GUÁCIMA</t>
  </si>
  <si>
    <t>VEINTISIETE DE ABRIL</t>
  </si>
  <si>
    <t>PALMIRA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</si>
  <si>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</si>
  <si>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</si>
  <si>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</si>
  <si>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</si>
  <si>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</si>
  <si>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</si>
  <si>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</si>
  <si>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</si>
  <si>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</si>
  <si>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</si>
  <si>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EL ROBLE</t>
  </si>
  <si>
    <t>TARRAZÚ</t>
  </si>
  <si>
    <t>COT</t>
  </si>
  <si>
    <t>MIRAMAR</t>
  </si>
  <si>
    <t>CIRRÍ SUR</t>
  </si>
  <si>
    <t>BOLÍVAR</t>
  </si>
  <si>
    <t>TACARES</t>
  </si>
  <si>
    <t>SANTA BÁRBARA</t>
  </si>
  <si>
    <t>AL 31 DE MAYO 2020</t>
  </si>
  <si>
    <t>SANTA TERESITA</t>
  </si>
  <si>
    <t>VOLCÁN</t>
  </si>
  <si>
    <t>COYOLAR</t>
  </si>
  <si>
    <t>RIVAS</t>
  </si>
  <si>
    <t>CURRIDABAT</t>
  </si>
  <si>
    <t>SAN JERÓNIMO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</si>
  <si>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</si>
  <si>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</si>
  <si>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</si>
  <si>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</si>
  <si>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</si>
  <si>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</si>
  <si>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</si>
  <si>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</si>
  <si>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</si>
  <si>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</si>
  <si>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</si>
  <si>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</si>
  <si>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</si>
  <si>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</si>
  <si>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</si>
  <si>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</si>
  <si>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</si>
  <si>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</si>
  <si>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JUNIO</t>
  </si>
  <si>
    <t>2020-06</t>
  </si>
  <si>
    <t>PATARRÁ</t>
  </si>
  <si>
    <t>MERCEDES</t>
  </si>
  <si>
    <t>ESQUÍPULAS</t>
  </si>
  <si>
    <t>FILADELFIA</t>
  </si>
  <si>
    <t>Indefinido</t>
  </si>
  <si>
    <t>JULIO</t>
  </si>
  <si>
    <t>CORRALILLO</t>
  </si>
  <si>
    <t>TUCURRIQUE</t>
  </si>
  <si>
    <t>SAN MATEO</t>
  </si>
  <si>
    <t>MONTES DE OCA</t>
  </si>
  <si>
    <t>SABANILLA</t>
  </si>
  <si>
    <t>SAN JUAN GRANDE</t>
  </si>
  <si>
    <t>ORIENTAL</t>
  </si>
  <si>
    <t>23. Cantidad de Bonos Pagados a nacionales y extranjeros por mes</t>
  </si>
  <si>
    <t>AGOSTO</t>
  </si>
  <si>
    <t>TURRÚCARES</t>
  </si>
  <si>
    <t>QUEBRADILLA</t>
  </si>
  <si>
    <t>SAN SEBASTIÁN</t>
  </si>
  <si>
    <t>ROSARIO</t>
  </si>
  <si>
    <t>ESPÍRITU SANTO</t>
  </si>
  <si>
    <t>SAN JUAN</t>
  </si>
  <si>
    <t>GUTIERREZ BRAUN</t>
  </si>
  <si>
    <t>BARVA</t>
  </si>
  <si>
    <t>SAN JUAN DE DIOS</t>
  </si>
  <si>
    <t>SAN ROQUE</t>
  </si>
  <si>
    <t>SALITRILLOS</t>
  </si>
  <si>
    <t>SETIEMBRE</t>
  </si>
  <si>
    <t>ÁNGELES</t>
  </si>
  <si>
    <t>BIOLLEY</t>
  </si>
  <si>
    <t>JESÚS</t>
  </si>
  <si>
    <t>SAN RAFAEL ABAJO</t>
  </si>
  <si>
    <t>MORA</t>
  </si>
  <si>
    <t>COLÓN</t>
  </si>
  <si>
    <t>SARCHÍ SUR</t>
  </si>
  <si>
    <t>TABARCIA</t>
  </si>
  <si>
    <t>GUADALUPE O ARENILLA</t>
  </si>
  <si>
    <t>ACAPULCO</t>
  </si>
  <si>
    <t>MONTE VERDE</t>
  </si>
  <si>
    <t>LA PALMERA</t>
  </si>
  <si>
    <t>PALMICHAL</t>
  </si>
  <si>
    <t>BORUCA</t>
  </si>
  <si>
    <t>HATILLO</t>
  </si>
  <si>
    <t>CÓBANO</t>
  </si>
  <si>
    <t>PAVÓN</t>
  </si>
  <si>
    <t>CALLE BLANCOS</t>
  </si>
  <si>
    <t>GRANADILLA</t>
  </si>
  <si>
    <t>SÁNCHEZ</t>
  </si>
  <si>
    <t>VOLIO</t>
  </si>
  <si>
    <t>SANTA EULALIA</t>
  </si>
  <si>
    <t>LLANOS DE SANTA LUCÍA</t>
  </si>
  <si>
    <t>AGUABUENA</t>
  </si>
  <si>
    <t>TAMBOR</t>
  </si>
  <si>
    <t>RÍO AZUL</t>
  </si>
  <si>
    <t>RINCÓN DE SABANILLA</t>
  </si>
  <si>
    <t>BARBACOAS</t>
  </si>
  <si>
    <t>EL MASTATE</t>
  </si>
  <si>
    <t>LA CEIBA</t>
  </si>
  <si>
    <t>CANALETE</t>
  </si>
  <si>
    <t>SANTA ANA</t>
  </si>
  <si>
    <t>TIBÁS</t>
  </si>
  <si>
    <t>CINCO ESQUINAS</t>
  </si>
  <si>
    <t>SANTA ROSA</t>
  </si>
  <si>
    <t>BAHÍA BALLENA</t>
  </si>
  <si>
    <t>CHACARITA</t>
  </si>
  <si>
    <t>TIRRASES</t>
  </si>
  <si>
    <t>TIERRA BLANCA</t>
  </si>
  <si>
    <t>SABANILLAS</t>
  </si>
  <si>
    <t>SAN FRANCISCO DE DOS RÍOS</t>
  </si>
  <si>
    <t>CARTAGENA</t>
  </si>
  <si>
    <t>TOBOSI</t>
  </si>
  <si>
    <t>RODRÍGUEZ</t>
  </si>
  <si>
    <t>OCTUBRE</t>
  </si>
  <si>
    <t>|</t>
  </si>
  <si>
    <t>HOSPITAL</t>
  </si>
  <si>
    <t>GRIFO ALTO</t>
  </si>
  <si>
    <t>CANGREJAL</t>
  </si>
  <si>
    <t>MACACONA</t>
  </si>
  <si>
    <t>BAHÍA DRAKE</t>
  </si>
  <si>
    <t>EL ROSARIO</t>
  </si>
  <si>
    <t>MONTERREY</t>
  </si>
  <si>
    <t>SAN FELIPE</t>
  </si>
  <si>
    <t>PURABÁ</t>
  </si>
  <si>
    <t>FLORES</t>
  </si>
  <si>
    <t>LLORENTE</t>
  </si>
  <si>
    <t>VÁZQUEZ DE CORONADO</t>
  </si>
  <si>
    <t>PATALILLO</t>
  </si>
  <si>
    <t>MORAVIA</t>
  </si>
  <si>
    <t>SAN VICENTE</t>
  </si>
  <si>
    <t>CHIRES</t>
  </si>
  <si>
    <t>SANTA RITA</t>
  </si>
  <si>
    <t>SIERPE</t>
  </si>
  <si>
    <t>SALITRAL</t>
  </si>
  <si>
    <t>ALFARO</t>
  </si>
  <si>
    <t>LA GRANJA</t>
  </si>
  <si>
    <t>PITAHAYA</t>
  </si>
  <si>
    <t>GUAYABO</t>
  </si>
  <si>
    <t>LA TRINIDAD</t>
  </si>
  <si>
    <t>TARBACA</t>
  </si>
  <si>
    <t>RÍO NUEVO</t>
  </si>
  <si>
    <t>RÍO NARANJO</t>
  </si>
  <si>
    <t>ZAPOTE</t>
  </si>
  <si>
    <t>CIPRESES</t>
  </si>
  <si>
    <t>CARRILLOS</t>
  </si>
  <si>
    <t>LA AMISTAD</t>
  </si>
  <si>
    <t>CAÑAS DULCES</t>
  </si>
  <si>
    <t>DULCE NOMBRE DE JESÚS</t>
  </si>
  <si>
    <t>LEON XIII</t>
  </si>
  <si>
    <t>CATEDRAL</t>
  </si>
  <si>
    <t>SAN RAFAEL ARRIBA</t>
  </si>
  <si>
    <t>LLANURAS DEL GASPAR</t>
  </si>
  <si>
    <t>DESMONTE</t>
  </si>
  <si>
    <t>CANDELARIA</t>
  </si>
  <si>
    <t>CHOMES</t>
  </si>
  <si>
    <t>MANZANILLO</t>
  </si>
  <si>
    <t>GUACIMAL</t>
  </si>
  <si>
    <t>Del 01 de Enero de 2020 Al 30 de Noviembre de 2020</t>
  </si>
  <si>
    <t>Totales</t>
  </si>
  <si>
    <t>2020-07</t>
  </si>
  <si>
    <t>2020-08</t>
  </si>
  <si>
    <t>2020-10</t>
  </si>
  <si>
    <t>2020-11</t>
  </si>
  <si>
    <t>2020-12</t>
  </si>
  <si>
    <t>POSTULADOS ORDINARIOS  DEL 01/01/2020 AL 30/11/2020</t>
  </si>
  <si>
    <t>POSTULADOS ART 59  DEL 01/01/2020 AL 30/11/2020</t>
  </si>
  <si>
    <t>NOVIEMBRE</t>
  </si>
  <si>
    <t>SEPTIEMBRE</t>
  </si>
  <si>
    <t>01/01/2020 al 30/11/2020</t>
  </si>
  <si>
    <t>01/01/2019 al 30/11/2019</t>
  </si>
  <si>
    <t>AL 30 DE NOVIEMBRE 2020</t>
  </si>
  <si>
    <t>EMITIDOS DEL 01/01/2020 AL 30/11/2020</t>
  </si>
  <si>
    <t>FORMALIZADOS DEL 01/01/2020 AL 30/11/2020</t>
  </si>
  <si>
    <t>AL 30 DE NOVIEMBRE 2019</t>
  </si>
  <si>
    <t>EMITIDOS DEL 01/01/2019 AL 30/11/2019</t>
  </si>
  <si>
    <t>FORMALIZADOS DEL 01/01/2019 AL 30/11/2019</t>
  </si>
  <si>
    <t>Acumulado: del 01/01/2020 al 30/11/2020</t>
  </si>
  <si>
    <t>Acumulado: del 01/01/2019 al 30/11/2019</t>
  </si>
  <si>
    <t>Del 01 de Enero al 30 de Noviembre de 2020</t>
  </si>
  <si>
    <t>Formalizados Noviembre 2020</t>
  </si>
  <si>
    <t>Formalizados Noviembre 2019</t>
  </si>
  <si>
    <t>Pagados 2020</t>
  </si>
  <si>
    <t>Pagados  2019</t>
  </si>
  <si>
    <t>21. Bonos Formalizados Población LGTBI Por Propósito en el  mes de Noviembre</t>
  </si>
  <si>
    <r>
      <rPr>
        <b/>
        <sz val="10"/>
        <rFont val="Calibri"/>
        <family val="2"/>
        <scheme val="minor"/>
      </rPr>
      <t xml:space="preserve">Nota: </t>
    </r>
    <r>
      <rPr>
        <sz val="10"/>
        <rFont val="Calibri"/>
        <family val="2"/>
        <scheme val="minor"/>
      </rPr>
      <t>Informacion con base a rangos de edad del jefe de familia.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</si>
</sst>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6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10">
    <xf numFmtId="0" fontId="0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0" fontId="178" fillId="0" borderId="0"/>
    <xf numFmtId="191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6" fillId="0" borderId="0"/>
    <xf numFmtId="0" fontId="172" fillId="0" borderId="0"/>
    <xf numFmtId="181" fontId="175" fillId="0" borderId="0" applyFont="0" applyFill="0" applyBorder="0" applyAlignment="0" applyProtection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74" fillId="0" borderId="0"/>
    <xf numFmtId="0" fontId="169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66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75" fillId="0" borderId="0"/>
    <xf numFmtId="191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84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7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0" fillId="0" borderId="0"/>
    <xf numFmtId="0" fontId="176" fillId="0" borderId="0"/>
    <xf numFmtId="0" fontId="159" fillId="0" borderId="0"/>
    <xf numFmtId="9" fontId="175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7" fillId="0" borderId="0"/>
    <xf numFmtId="0" fontId="156" fillId="0" borderId="0"/>
    <xf numFmtId="0" fontId="175" fillId="0" borderId="0"/>
    <xf numFmtId="0" fontId="185" fillId="0" borderId="0"/>
    <xf numFmtId="0" fontId="155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7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75" fillId="0" borderId="0"/>
    <xf numFmtId="0" fontId="154" fillId="0" borderId="0"/>
    <xf numFmtId="168" fontId="154" fillId="0" borderId="0" applyFont="0" applyFill="0" applyBorder="0" applyAlignment="0" applyProtection="0"/>
    <xf numFmtId="0" fontId="185" fillId="0" borderId="0"/>
    <xf numFmtId="0" fontId="153" fillId="0" borderId="0"/>
    <xf numFmtId="168" fontId="153" fillId="0" borderId="0" applyFont="0" applyFill="0" applyBorder="0" applyAlignment="0" applyProtection="0"/>
    <xf numFmtId="0" fontId="186" fillId="0" borderId="0"/>
    <xf numFmtId="0" fontId="152" fillId="0" borderId="0"/>
    <xf numFmtId="0" fontId="187" fillId="0" borderId="0"/>
    <xf numFmtId="0" fontId="151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75" fillId="0" borderId="0"/>
    <xf numFmtId="0" fontId="147" fillId="0" borderId="0"/>
    <xf numFmtId="168" fontId="147" fillId="0" borderId="0" applyFont="0" applyFill="0" applyBorder="0" applyAlignment="0" applyProtection="0"/>
    <xf numFmtId="0" fontId="175" fillId="0" borderId="0"/>
    <xf numFmtId="0" fontId="147" fillId="0" borderId="0"/>
    <xf numFmtId="0" fontId="175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90" fillId="0" borderId="0"/>
    <xf numFmtId="0" fontId="144" fillId="0" borderId="0"/>
    <xf numFmtId="0" fontId="143" fillId="0" borderId="0"/>
    <xf numFmtId="0" fontId="191" fillId="0" borderId="0"/>
    <xf numFmtId="168" fontId="143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75" fillId="0" borderId="0"/>
    <xf numFmtId="0" fontId="142" fillId="0" borderId="0"/>
    <xf numFmtId="0" fontId="142" fillId="0" borderId="0"/>
    <xf numFmtId="0" fontId="175" fillId="0" borderId="0"/>
    <xf numFmtId="168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0" fontId="133" fillId="0" borderId="0"/>
    <xf numFmtId="0" fontId="192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7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3" borderId="0" applyNumberFormat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3" borderId="0" applyNumberFormat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76" fillId="0" borderId="0"/>
    <xf numFmtId="0" fontId="120" fillId="0" borderId="0"/>
    <xf numFmtId="168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0" fontId="177" fillId="4" borderId="0" applyNumberFormat="0" applyBorder="0" applyAlignment="0" applyProtection="0"/>
    <xf numFmtId="0" fontId="177" fillId="5" borderId="0" applyNumberFormat="0" applyBorder="0" applyAlignment="0" applyProtection="0"/>
    <xf numFmtId="0" fontId="177" fillId="6" borderId="0" applyNumberFormat="0" applyBorder="0" applyAlignment="0" applyProtection="0"/>
    <xf numFmtId="0" fontId="177" fillId="7" borderId="0" applyNumberFormat="0" applyBorder="0" applyAlignment="0" applyProtection="0"/>
    <xf numFmtId="0" fontId="177" fillId="8" borderId="0" applyNumberFormat="0" applyBorder="0" applyAlignment="0" applyProtection="0"/>
    <xf numFmtId="0" fontId="177" fillId="9" borderId="0" applyNumberFormat="0" applyBorder="0" applyAlignment="0" applyProtection="0"/>
    <xf numFmtId="0" fontId="177" fillId="10" borderId="0" applyNumberFormat="0" applyBorder="0" applyAlignment="0" applyProtection="0"/>
    <xf numFmtId="0" fontId="177" fillId="11" borderId="0" applyNumberFormat="0" applyBorder="0" applyAlignment="0" applyProtection="0"/>
    <xf numFmtId="0" fontId="177" fillId="6" borderId="0" applyNumberFormat="0" applyBorder="0" applyAlignment="0" applyProtection="0"/>
    <xf numFmtId="0" fontId="177" fillId="9" borderId="0" applyNumberFormat="0" applyBorder="0" applyAlignment="0" applyProtection="0"/>
    <xf numFmtId="0" fontId="177" fillId="12" borderId="0" applyNumberFormat="0" applyBorder="0" applyAlignment="0" applyProtection="0"/>
    <xf numFmtId="0" fontId="193" fillId="13" borderId="0" applyNumberFormat="0" applyBorder="0" applyAlignment="0" applyProtection="0"/>
    <xf numFmtId="0" fontId="193" fillId="10" borderId="0" applyNumberFormat="0" applyBorder="0" applyAlignment="0" applyProtection="0"/>
    <xf numFmtId="0" fontId="193" fillId="11" borderId="0" applyNumberFormat="0" applyBorder="0" applyAlignment="0" applyProtection="0"/>
    <xf numFmtId="0" fontId="193" fillId="14" borderId="0" applyNumberFormat="0" applyBorder="0" applyAlignment="0" applyProtection="0"/>
    <xf numFmtId="0" fontId="193" fillId="15" borderId="0" applyNumberFormat="0" applyBorder="0" applyAlignment="0" applyProtection="0"/>
    <xf numFmtId="0" fontId="193" fillId="16" borderId="0" applyNumberFormat="0" applyBorder="0" applyAlignment="0" applyProtection="0"/>
    <xf numFmtId="0" fontId="194" fillId="17" borderId="0" applyNumberFormat="0" applyBorder="0" applyAlignment="0" applyProtection="0"/>
    <xf numFmtId="0" fontId="195" fillId="18" borderId="14" applyNumberFormat="0" applyAlignment="0" applyProtection="0"/>
    <xf numFmtId="0" fontId="196" fillId="19" borderId="15" applyNumberFormat="0" applyAlignment="0" applyProtection="0"/>
    <xf numFmtId="0" fontId="197" fillId="0" borderId="16" applyNumberFormat="0" applyFill="0" applyAlignment="0" applyProtection="0"/>
    <xf numFmtId="0" fontId="198" fillId="0" borderId="0" applyNumberFormat="0" applyFill="0" applyBorder="0" applyAlignment="0" applyProtection="0"/>
    <xf numFmtId="0" fontId="193" fillId="20" borderId="0" applyNumberFormat="0" applyBorder="0" applyAlignment="0" applyProtection="0"/>
    <xf numFmtId="0" fontId="193" fillId="21" borderId="0" applyNumberFormat="0" applyBorder="0" applyAlignment="0" applyProtection="0"/>
    <xf numFmtId="0" fontId="193" fillId="22" borderId="0" applyNumberFormat="0" applyBorder="0" applyAlignment="0" applyProtection="0"/>
    <xf numFmtId="0" fontId="193" fillId="14" borderId="0" applyNumberFormat="0" applyBorder="0" applyAlignment="0" applyProtection="0"/>
    <xf numFmtId="0" fontId="193" fillId="15" borderId="0" applyNumberFormat="0" applyBorder="0" applyAlignment="0" applyProtection="0"/>
    <xf numFmtId="0" fontId="193" fillId="23" borderId="0" applyNumberFormat="0" applyBorder="0" applyAlignment="0" applyProtection="0"/>
    <xf numFmtId="0" fontId="199" fillId="8" borderId="14" applyNumberFormat="0" applyAlignment="0" applyProtection="0"/>
    <xf numFmtId="0" fontId="200" fillId="5" borderId="0" applyNumberFormat="0" applyBorder="0" applyAlignment="0" applyProtection="0"/>
    <xf numFmtId="0" fontId="201" fillId="24" borderId="0" applyNumberFormat="0" applyBorder="0" applyAlignment="0" applyProtection="0"/>
    <xf numFmtId="0" fontId="175" fillId="25" borderId="13" applyNumberFormat="0" applyFont="0" applyAlignment="0" applyProtection="0"/>
    <xf numFmtId="0" fontId="202" fillId="18" borderId="17" applyNumberFormat="0" applyAlignment="0" applyProtection="0"/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5" fillId="0" borderId="18" applyNumberFormat="0" applyFill="0" applyAlignment="0" applyProtection="0"/>
    <xf numFmtId="0" fontId="206" fillId="0" borderId="19" applyNumberFormat="0" applyFill="0" applyAlignment="0" applyProtection="0"/>
    <xf numFmtId="0" fontId="198" fillId="0" borderId="20" applyNumberFormat="0" applyFill="0" applyAlignment="0" applyProtection="0"/>
    <xf numFmtId="0" fontId="207" fillId="0" borderId="0" applyNumberFormat="0" applyFill="0" applyBorder="0" applyAlignment="0" applyProtection="0"/>
    <xf numFmtId="0" fontId="208" fillId="0" borderId="21" applyNumberFormat="0" applyFill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103" fillId="0" borderId="0"/>
    <xf numFmtId="0" fontId="103" fillId="0" borderId="0"/>
    <xf numFmtId="9" fontId="209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176" fillId="0" borderId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176" fillId="0" borderId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0" fontId="21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88" fillId="0" borderId="0"/>
    <xf numFmtId="0" fontId="211" fillId="0" borderId="0"/>
    <xf numFmtId="0" fontId="88" fillId="0" borderId="0"/>
    <xf numFmtId="0" fontId="87" fillId="0" borderId="0"/>
    <xf numFmtId="168" fontId="87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3" borderId="0" applyNumberFormat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3" borderId="0" applyNumberFormat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3" borderId="0" applyNumberFormat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3" borderId="0" applyNumberFormat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175" fillId="25" borderId="23" applyNumberFormat="0" applyFont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87" fillId="0" borderId="0"/>
    <xf numFmtId="0" fontId="87" fillId="0" borderId="0"/>
    <xf numFmtId="9" fontId="175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175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87" fillId="0" borderId="0"/>
    <xf numFmtId="0" fontId="175" fillId="0" borderId="0"/>
    <xf numFmtId="0" fontId="87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166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166" fontId="213" fillId="0" borderId="0" applyFont="0" applyFill="0" applyBorder="0" applyAlignment="0" applyProtection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41" fontId="174" fillId="0" borderId="0" applyFont="0" applyFill="0" applyBorder="0" applyAlignment="0" applyProtection="0"/>
    <xf numFmtId="0" fontId="86" fillId="0" borderId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175" fillId="25" borderId="28" applyNumberFormat="0" applyFont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3" borderId="0" applyNumberFormat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175" fillId="25" borderId="28" applyNumberFormat="0" applyFont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175" fillId="0" borderId="0"/>
    <xf numFmtId="168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41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9" fontId="174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41" fontId="174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3" borderId="0" applyNumberFormat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168" fontId="174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217" fillId="0" borderId="0" applyNumberForma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78" fillId="0" borderId="0"/>
    <xf numFmtId="0" fontId="78" fillId="0" borderId="0"/>
    <xf numFmtId="0" fontId="176" fillId="0" borderId="0"/>
    <xf numFmtId="0" fontId="78" fillId="0" borderId="0"/>
    <xf numFmtId="0" fontId="176" fillId="0" borderId="0"/>
    <xf numFmtId="0" fontId="78" fillId="0" borderId="0"/>
    <xf numFmtId="168" fontId="78" fillId="0" borderId="0" applyFont="0" applyFill="0" applyBorder="0" applyAlignment="0" applyProtection="0"/>
    <xf numFmtId="0" fontId="176" fillId="0" borderId="0"/>
    <xf numFmtId="0" fontId="176" fillId="0" borderId="0"/>
    <xf numFmtId="0" fontId="78" fillId="3" borderId="0" applyNumberFormat="0" applyBorder="0" applyAlignment="0" applyProtection="0"/>
    <xf numFmtId="0" fontId="77" fillId="0" borderId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3" borderId="0" applyNumberFormat="0" applyBorder="0" applyAlignment="0" applyProtection="0"/>
    <xf numFmtId="0" fontId="71" fillId="0" borderId="0"/>
    <xf numFmtId="0" fontId="177" fillId="17" borderId="0" applyNumberFormat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176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8" fillId="0" borderId="0"/>
    <xf numFmtId="0" fontId="219" fillId="0" borderId="0"/>
    <xf numFmtId="0" fontId="67" fillId="0" borderId="0"/>
    <xf numFmtId="0" fontId="176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221" fillId="0" borderId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24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8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176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53" fillId="3" borderId="0" applyNumberFormat="0" applyBorder="0" applyAlignment="0" applyProtection="0"/>
    <xf numFmtId="0" fontId="195" fillId="18" borderId="34" applyNumberFormat="0" applyAlignment="0" applyProtection="0"/>
    <xf numFmtId="0" fontId="199" fillId="8" borderId="34" applyNumberFormat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02" fillId="18" borderId="35" applyNumberFormat="0" applyAlignment="0" applyProtection="0"/>
    <xf numFmtId="168" fontId="53" fillId="0" borderId="0" applyFont="0" applyFill="0" applyBorder="0" applyAlignment="0" applyProtection="0"/>
    <xf numFmtId="0" fontId="208" fillId="0" borderId="36" applyNumberFormat="0" applyFill="0" applyAlignment="0" applyProtection="0"/>
    <xf numFmtId="168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52" fillId="3" borderId="0" applyNumberFormat="0" applyBorder="0" applyAlignment="0" applyProtection="0"/>
    <xf numFmtId="0" fontId="175" fillId="25" borderId="31" applyNumberFormat="0" applyFont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0" fontId="229" fillId="0" borderId="0"/>
    <xf numFmtId="168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45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176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168" fontId="175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231" fillId="0" borderId="0"/>
    <xf numFmtId="0" fontId="40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232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176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0" fontId="35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238" fillId="0" borderId="0"/>
    <xf numFmtId="0" fontId="238" fillId="0" borderId="0"/>
    <xf numFmtId="168" fontId="34" fillId="0" borderId="0" applyFont="0" applyFill="0" applyBorder="0" applyAlignment="0" applyProtection="0"/>
    <xf numFmtId="0" fontId="34" fillId="0" borderId="0"/>
    <xf numFmtId="168" fontId="33" fillId="0" borderId="0" applyFont="0" applyFill="0" applyBorder="0" applyAlignment="0" applyProtection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248" fillId="0" borderId="0"/>
    <xf numFmtId="168" fontId="174" fillId="0" borderId="0" applyFont="0" applyFill="0" applyBorder="0" applyAlignment="0" applyProtection="0"/>
    <xf numFmtId="0" fontId="174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168" fontId="250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51" fillId="0" borderId="0"/>
    <xf numFmtId="168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209" fontId="252" fillId="0" borderId="0" applyFont="0" applyFill="0" applyBorder="0" applyAlignment="0" applyProtection="0"/>
    <xf numFmtId="191" fontId="175" fillId="0" borderId="0" applyFont="0" applyFill="0" applyBorder="0" applyAlignment="0" applyProtection="0"/>
    <xf numFmtId="166" fontId="175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75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26" fillId="0" borderId="0"/>
    <xf numFmtId="0" fontId="175" fillId="0" borderId="0"/>
    <xf numFmtId="0" fontId="175" fillId="0" borderId="0"/>
    <xf numFmtId="0" fontId="175" fillId="0" borderId="0"/>
    <xf numFmtId="0" fontId="176" fillId="0" borderId="0"/>
    <xf numFmtId="0" fontId="175" fillId="0" borderId="0"/>
    <xf numFmtId="9" fontId="252" fillId="0" borderId="0" applyFont="0" applyFill="0" applyBorder="0" applyAlignment="0" applyProtection="0"/>
    <xf numFmtId="0" fontId="176" fillId="0" borderId="0"/>
    <xf numFmtId="0" fontId="253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210" fontId="175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175" fillId="0" borderId="0"/>
    <xf numFmtId="0" fontId="22" fillId="0" borderId="0"/>
    <xf numFmtId="0" fontId="175" fillId="0" borderId="0"/>
    <xf numFmtId="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76" fillId="0" borderId="0"/>
    <xf numFmtId="0" fontId="257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175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175" fillId="0" borderId="0"/>
    <xf numFmtId="0" fontId="2" fillId="0" borderId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7">
    <xf numFmtId="0" fontId="0" fillId="0" borderId="0" xfId="0"/>
    <xf numFmtId="0" fontId="180" fillId="0" borderId="0" xfId="0" applyFont="1" applyFill="1" applyAlignment="1">
      <alignment horizontal="centerContinuous" vertical="center"/>
    </xf>
    <xf numFmtId="0" fontId="180" fillId="0" borderId="0" xfId="0" applyFont="1" applyFill="1" applyBorder="1" applyAlignment="1">
      <alignment horizontal="right" vertical="center" wrapText="1"/>
    </xf>
    <xf numFmtId="0" fontId="180" fillId="0" borderId="0" xfId="79" applyFont="1" applyFill="1" applyAlignment="1">
      <alignment horizontal="left" vertical="center"/>
    </xf>
    <xf numFmtId="167" fontId="180" fillId="0" borderId="0" xfId="0" applyNumberFormat="1" applyFont="1" applyFill="1" applyBorder="1" applyAlignment="1">
      <alignment vertical="center"/>
    </xf>
    <xf numFmtId="173" fontId="180" fillId="0" borderId="0" xfId="0" applyNumberFormat="1" applyFont="1" applyFill="1" applyBorder="1" applyAlignment="1">
      <alignment vertical="center"/>
    </xf>
    <xf numFmtId="4" fontId="180" fillId="0" borderId="0" xfId="7" applyNumberFormat="1" applyFont="1" applyFill="1" applyBorder="1" applyAlignment="1">
      <alignment vertical="center"/>
    </xf>
    <xf numFmtId="173" fontId="180" fillId="0" borderId="0" xfId="0" applyNumberFormat="1" applyFont="1" applyFill="1" applyBorder="1" applyAlignment="1">
      <alignment horizontal="center" vertical="center"/>
    </xf>
    <xf numFmtId="177" fontId="180" fillId="0" borderId="0" xfId="0" applyNumberFormat="1" applyFont="1" applyFill="1" applyBorder="1" applyAlignment="1">
      <alignment horizontal="centerContinuous" vertical="center"/>
    </xf>
    <xf numFmtId="49" fontId="180" fillId="0" borderId="0" xfId="0" applyNumberFormat="1" applyFont="1" applyFill="1" applyAlignment="1">
      <alignment horizontal="centerContinuous" vertical="center"/>
    </xf>
    <xf numFmtId="175" fontId="180" fillId="0" borderId="0" xfId="0" applyNumberFormat="1" applyFont="1" applyFill="1" applyAlignment="1">
      <alignment vertical="center"/>
    </xf>
    <xf numFmtId="0" fontId="180" fillId="0" borderId="0" xfId="6" applyFont="1" applyFill="1" applyAlignment="1">
      <alignment vertical="center"/>
    </xf>
    <xf numFmtId="0" fontId="180" fillId="0" borderId="0" xfId="0" applyFont="1" applyFill="1" applyAlignment="1">
      <alignment horizontal="left" vertical="center"/>
    </xf>
    <xf numFmtId="0" fontId="188" fillId="0" borderId="0" xfId="0" applyFont="1" applyFill="1" applyBorder="1" applyAlignment="1">
      <alignment horizontal="centerContinuous" vertical="center"/>
    </xf>
    <xf numFmtId="177" fontId="188" fillId="0" borderId="0" xfId="0" applyNumberFormat="1" applyFont="1" applyFill="1" applyBorder="1" applyAlignment="1">
      <alignment horizontal="centerContinuous" vertical="center"/>
    </xf>
    <xf numFmtId="0" fontId="180" fillId="0" borderId="0" xfId="0" applyFont="1" applyFill="1" applyAlignment="1">
      <alignment horizontal="left" vertical="center" wrapText="1"/>
    </xf>
    <xf numFmtId="175" fontId="188" fillId="0" borderId="0" xfId="0" applyNumberFormat="1" applyFont="1" applyFill="1" applyBorder="1" applyAlignment="1">
      <alignment vertical="center"/>
    </xf>
    <xf numFmtId="49" fontId="180" fillId="0" borderId="0" xfId="0" applyNumberFormat="1" applyFont="1" applyFill="1" applyBorder="1" applyAlignment="1">
      <alignment vertical="center"/>
    </xf>
    <xf numFmtId="0" fontId="188" fillId="0" borderId="0" xfId="0" applyFont="1" applyFill="1" applyBorder="1" applyAlignment="1">
      <alignment horizontal="left" vertical="center"/>
    </xf>
    <xf numFmtId="169" fontId="180" fillId="0" borderId="0" xfId="1" applyNumberFormat="1" applyFont="1" applyFill="1" applyAlignment="1">
      <alignment vertical="center"/>
    </xf>
    <xf numFmtId="10" fontId="180" fillId="0" borderId="0" xfId="2" applyNumberFormat="1" applyFont="1" applyFill="1" applyAlignment="1">
      <alignment vertical="center"/>
    </xf>
    <xf numFmtId="172" fontId="180" fillId="0" borderId="0" xfId="0" applyNumberFormat="1" applyFont="1" applyFill="1" applyAlignment="1">
      <alignment vertical="center"/>
    </xf>
    <xf numFmtId="0" fontId="180" fillId="0" borderId="0" xfId="0" applyFont="1" applyFill="1" applyAlignment="1">
      <alignment vertical="center"/>
    </xf>
    <xf numFmtId="168" fontId="180" fillId="0" borderId="0" xfId="1" applyFont="1" applyFill="1" applyBorder="1" applyAlignment="1">
      <alignment horizontal="right" vertical="center" wrapText="1"/>
    </xf>
    <xf numFmtId="179" fontId="180" fillId="0" borderId="0" xfId="0" applyNumberFormat="1" applyFont="1" applyFill="1" applyBorder="1" applyAlignment="1">
      <alignment vertical="center"/>
    </xf>
    <xf numFmtId="0" fontId="180" fillId="0" borderId="0" xfId="0" applyFont="1" applyFill="1" applyBorder="1" applyAlignment="1">
      <alignment vertical="center"/>
    </xf>
    <xf numFmtId="168" fontId="180" fillId="0" borderId="0" xfId="1" applyFont="1" applyFill="1" applyAlignment="1">
      <alignment vertical="center"/>
    </xf>
    <xf numFmtId="168" fontId="180" fillId="0" borderId="0" xfId="1" applyFont="1" applyFill="1" applyBorder="1" applyAlignment="1">
      <alignment vertical="center"/>
    </xf>
    <xf numFmtId="168" fontId="180" fillId="0" borderId="0" xfId="0" applyNumberFormat="1" applyFont="1" applyFill="1" applyAlignment="1">
      <alignment vertical="center"/>
    </xf>
    <xf numFmtId="0" fontId="188" fillId="0" borderId="0" xfId="0" applyFont="1" applyFill="1" applyBorder="1" applyAlignment="1">
      <alignment vertical="center"/>
    </xf>
    <xf numFmtId="4" fontId="180" fillId="0" borderId="0" xfId="0" applyNumberFormat="1" applyFont="1" applyFill="1" applyAlignment="1">
      <alignment vertical="center"/>
    </xf>
    <xf numFmtId="49" fontId="188" fillId="0" borderId="0" xfId="0" applyNumberFormat="1" applyFont="1" applyFill="1" applyAlignment="1">
      <alignment vertical="center"/>
    </xf>
    <xf numFmtId="0" fontId="188" fillId="0" borderId="0" xfId="0" applyFont="1" applyFill="1" applyAlignment="1">
      <alignment vertical="center"/>
    </xf>
    <xf numFmtId="4" fontId="180" fillId="0" borderId="0" xfId="0" applyNumberFormat="1" applyFont="1" applyFill="1" applyBorder="1" applyAlignment="1">
      <alignment vertical="center"/>
    </xf>
    <xf numFmtId="49" fontId="180" fillId="0" borderId="0" xfId="0" applyNumberFormat="1" applyFont="1" applyFill="1" applyAlignment="1">
      <alignment vertical="center"/>
    </xf>
    <xf numFmtId="173" fontId="180" fillId="0" borderId="0" xfId="2" applyNumberFormat="1" applyFont="1" applyFill="1" applyAlignment="1">
      <alignment vertical="center"/>
    </xf>
    <xf numFmtId="0" fontId="180" fillId="0" borderId="0" xfId="0" applyFont="1" applyFill="1" applyAlignment="1">
      <alignment horizontal="center" vertical="center"/>
    </xf>
    <xf numFmtId="169" fontId="180" fillId="0" borderId="0" xfId="1" applyNumberFormat="1" applyFont="1" applyFill="1" applyBorder="1" applyAlignment="1">
      <alignment vertical="center"/>
    </xf>
    <xf numFmtId="0" fontId="180" fillId="0" borderId="0" xfId="0" applyFont="1" applyFill="1" applyBorder="1" applyAlignment="1">
      <alignment vertical="center" wrapText="1"/>
    </xf>
    <xf numFmtId="0" fontId="188" fillId="0" borderId="0" xfId="0" applyFont="1" applyFill="1" applyAlignment="1">
      <alignment horizontal="center" vertical="center"/>
    </xf>
    <xf numFmtId="4" fontId="180" fillId="0" borderId="0" xfId="0" applyNumberFormat="1" applyFont="1" applyFill="1" applyBorder="1" applyAlignment="1">
      <alignment horizontal="center" vertical="center"/>
    </xf>
    <xf numFmtId="176" fontId="180" fillId="0" borderId="0" xfId="0" applyNumberFormat="1" applyFont="1" applyFill="1" applyAlignment="1">
      <alignment horizontal="left" vertical="center"/>
    </xf>
    <xf numFmtId="3" fontId="188" fillId="0" borderId="0" xfId="1" applyNumberFormat="1" applyFont="1" applyFill="1" applyBorder="1" applyAlignment="1">
      <alignment horizontal="left" vertical="center" wrapText="1"/>
    </xf>
    <xf numFmtId="0" fontId="188" fillId="0" borderId="1" xfId="0" applyFont="1" applyFill="1" applyBorder="1" applyAlignment="1">
      <alignment horizontal="centerContinuous" vertical="center"/>
    </xf>
    <xf numFmtId="17" fontId="180" fillId="0" borderId="0" xfId="0" applyNumberFormat="1" applyFont="1" applyFill="1" applyAlignment="1">
      <alignment horizontal="center" vertical="center"/>
    </xf>
    <xf numFmtId="49" fontId="180" fillId="0" borderId="0" xfId="0" applyNumberFormat="1" applyFont="1" applyFill="1" applyBorder="1" applyAlignment="1">
      <alignment horizontal="center" vertical="center" wrapText="1"/>
    </xf>
    <xf numFmtId="0" fontId="180" fillId="0" borderId="0" xfId="0" applyFont="1" applyFill="1" applyBorder="1" applyAlignment="1">
      <alignment horizontal="left" vertical="center" wrapText="1"/>
    </xf>
    <xf numFmtId="0" fontId="180" fillId="0" borderId="0" xfId="0" applyFont="1" applyFill="1" applyBorder="1" applyAlignment="1">
      <alignment horizontal="center" vertical="center" wrapText="1"/>
    </xf>
    <xf numFmtId="177" fontId="180" fillId="0" borderId="0" xfId="0" applyNumberFormat="1" applyFont="1" applyFill="1" applyBorder="1" applyAlignment="1">
      <alignment horizontal="center" vertical="center"/>
    </xf>
    <xf numFmtId="0" fontId="180" fillId="0" borderId="0" xfId="0" applyFont="1" applyFill="1" applyAlignment="1">
      <alignment horizontal="center" vertical="center" wrapText="1"/>
    </xf>
    <xf numFmtId="49" fontId="180" fillId="0" borderId="0" xfId="0" applyNumberFormat="1" applyFont="1" applyFill="1" applyAlignment="1">
      <alignment horizontal="center" vertical="center" wrapText="1"/>
    </xf>
    <xf numFmtId="0" fontId="188" fillId="0" borderId="0" xfId="0" applyFont="1" applyFill="1" applyAlignment="1">
      <alignment vertical="center" wrapText="1"/>
    </xf>
    <xf numFmtId="0" fontId="180" fillId="0" borderId="0" xfId="0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horizontal="center" vertical="center"/>
    </xf>
    <xf numFmtId="1" fontId="180" fillId="0" borderId="0" xfId="0" applyNumberFormat="1" applyFont="1" applyFill="1" applyBorder="1" applyAlignment="1">
      <alignment vertical="center" wrapText="1"/>
    </xf>
    <xf numFmtId="0" fontId="180" fillId="0" borderId="0" xfId="0" applyFont="1" applyFill="1" applyAlignment="1">
      <alignment vertical="center" wrapText="1"/>
    </xf>
    <xf numFmtId="177" fontId="188" fillId="0" borderId="1" xfId="0" applyNumberFormat="1" applyFont="1" applyFill="1" applyBorder="1" applyAlignment="1">
      <alignment horizontal="centerContinuous" vertical="center"/>
    </xf>
    <xf numFmtId="177" fontId="188" fillId="0" borderId="24" xfId="0" applyNumberFormat="1" applyFont="1" applyFill="1" applyBorder="1" applyAlignment="1">
      <alignment vertical="center" wrapText="1"/>
    </xf>
    <xf numFmtId="172" fontId="180" fillId="0" borderId="0" xfId="0" applyNumberFormat="1" applyFont="1" applyFill="1" applyBorder="1" applyAlignment="1">
      <alignment vertical="center"/>
    </xf>
    <xf numFmtId="0" fontId="180" fillId="0" borderId="0" xfId="0" applyFont="1"/>
    <xf numFmtId="195" fontId="180" fillId="0" borderId="0" xfId="7" applyNumberFormat="1" applyFont="1" applyFill="1" applyAlignment="1">
      <alignment vertical="center" wrapText="1"/>
    </xf>
    <xf numFmtId="49" fontId="180" fillId="0" borderId="0" xfId="0" applyNumberFormat="1" applyFont="1" applyFill="1" applyAlignment="1">
      <alignment vertical="center" wrapText="1"/>
    </xf>
    <xf numFmtId="172" fontId="180" fillId="0" borderId="0" xfId="0" applyNumberFormat="1" applyFont="1" applyFill="1" applyBorder="1" applyAlignment="1">
      <alignment horizontal="center" vertical="center" wrapText="1"/>
    </xf>
    <xf numFmtId="176" fontId="180" fillId="0" borderId="0" xfId="0" applyNumberFormat="1" applyFont="1" applyFill="1" applyAlignment="1">
      <alignment horizontal="center" vertical="center" wrapText="1"/>
    </xf>
    <xf numFmtId="168" fontId="180" fillId="0" borderId="0" xfId="1" applyFont="1" applyFill="1" applyAlignment="1">
      <alignment horizontal="center" vertical="center" wrapText="1"/>
    </xf>
    <xf numFmtId="195" fontId="180" fillId="0" borderId="0" xfId="7" applyNumberFormat="1" applyFont="1" applyFill="1" applyAlignment="1">
      <alignment horizontal="center" vertical="center" wrapText="1"/>
    </xf>
    <xf numFmtId="172" fontId="180" fillId="0" borderId="0" xfId="0" applyNumberFormat="1" applyFont="1" applyFill="1" applyBorder="1" applyAlignment="1">
      <alignment horizontal="center" vertical="center"/>
    </xf>
    <xf numFmtId="169" fontId="180" fillId="0" borderId="0" xfId="1" applyNumberFormat="1" applyFont="1" applyFill="1" applyAlignment="1">
      <alignment horizontal="center" vertical="center" wrapText="1"/>
    </xf>
    <xf numFmtId="49" fontId="180" fillId="0" borderId="0" xfId="0" applyNumberFormat="1" applyFont="1" applyFill="1" applyAlignment="1">
      <alignment horizontal="center" vertical="center"/>
    </xf>
    <xf numFmtId="193" fontId="180" fillId="0" borderId="0" xfId="79" applyNumberFormat="1" applyFont="1" applyFill="1" applyAlignment="1">
      <alignment horizontal="center" vertical="center"/>
    </xf>
    <xf numFmtId="0" fontId="188" fillId="0" borderId="1" xfId="0" applyFont="1" applyFill="1" applyBorder="1" applyAlignment="1">
      <alignment horizontal="center" vertical="center"/>
    </xf>
    <xf numFmtId="174" fontId="180" fillId="0" borderId="0" xfId="1" applyNumberFormat="1" applyFont="1" applyFill="1" applyBorder="1" applyAlignment="1">
      <alignment horizontal="center" vertical="center" wrapText="1"/>
    </xf>
    <xf numFmtId="177" fontId="188" fillId="0" borderId="0" xfId="0" applyNumberFormat="1" applyFont="1" applyFill="1" applyBorder="1" applyAlignment="1">
      <alignment horizontal="center" vertical="center"/>
    </xf>
    <xf numFmtId="167" fontId="180" fillId="0" borderId="0" xfId="0" applyNumberFormat="1" applyFont="1" applyFill="1" applyBorder="1" applyAlignment="1">
      <alignment horizontal="center" vertical="center"/>
    </xf>
    <xf numFmtId="0" fontId="188" fillId="0" borderId="0" xfId="0" applyFont="1" applyFill="1" applyBorder="1" applyAlignment="1">
      <alignment horizontal="center" vertical="center" wrapText="1"/>
    </xf>
    <xf numFmtId="0" fontId="212" fillId="0" borderId="0" xfId="6" applyFont="1" applyFill="1" applyBorder="1" applyAlignment="1">
      <alignment vertical="center" wrapText="1"/>
    </xf>
    <xf numFmtId="167" fontId="188" fillId="0" borderId="1" xfId="0" applyNumberFormat="1" applyFont="1" applyFill="1" applyBorder="1" applyAlignment="1">
      <alignment horizontal="center" vertical="center"/>
    </xf>
    <xf numFmtId="0" fontId="212" fillId="0" borderId="0" xfId="0" applyFont="1" applyFill="1" applyBorder="1" applyAlignment="1">
      <alignment horizontal="left" vertical="center"/>
    </xf>
    <xf numFmtId="4" fontId="188" fillId="0" borderId="0" xfId="0" applyNumberFormat="1" applyFont="1" applyFill="1" applyAlignment="1">
      <alignment vertical="center"/>
    </xf>
    <xf numFmtId="4" fontId="180" fillId="0" borderId="0" xfId="0" applyNumberFormat="1" applyFont="1" applyFill="1" applyAlignment="1">
      <alignment vertical="center" wrapText="1"/>
    </xf>
    <xf numFmtId="0" fontId="180" fillId="0" borderId="1" xfId="0" applyNumberFormat="1" applyFont="1" applyFill="1" applyBorder="1" applyAlignment="1">
      <alignment horizontal="center" vertical="center" wrapText="1"/>
    </xf>
    <xf numFmtId="0" fontId="180" fillId="0" borderId="0" xfId="0" applyFont="1" applyProtection="1">
      <protection hidden="1"/>
    </xf>
    <xf numFmtId="0" fontId="180" fillId="0" borderId="29" xfId="0" applyFont="1" applyBorder="1"/>
    <xf numFmtId="172" fontId="180" fillId="0" borderId="0" xfId="28" applyNumberFormat="1" applyFont="1" applyFill="1" applyBorder="1" applyAlignment="1">
      <alignment horizontal="center" vertical="center" wrapText="1"/>
    </xf>
    <xf numFmtId="199" fontId="180" fillId="0" borderId="0" xfId="1" applyNumberFormat="1" applyFont="1" applyFill="1" applyAlignment="1">
      <alignment vertical="center"/>
    </xf>
    <xf numFmtId="0" fontId="188" fillId="0" borderId="24" xfId="0" applyFont="1" applyFill="1" applyBorder="1" applyAlignment="1">
      <alignment horizontal="center" vertical="center"/>
    </xf>
    <xf numFmtId="199" fontId="188" fillId="0" borderId="24" xfId="7" applyNumberFormat="1" applyFont="1" applyFill="1" applyBorder="1" applyAlignment="1">
      <alignment horizontal="center" vertical="center" wrapText="1"/>
    </xf>
    <xf numFmtId="195" fontId="180" fillId="0" borderId="0" xfId="0" applyNumberFormat="1" applyFont="1" applyFill="1" applyAlignment="1">
      <alignment horizontal="center" vertical="center"/>
    </xf>
    <xf numFmtId="198" fontId="180" fillId="0" borderId="0" xfId="0" applyNumberFormat="1" applyFont="1" applyFill="1" applyAlignment="1">
      <alignment vertical="center"/>
    </xf>
    <xf numFmtId="0" fontId="188" fillId="0" borderId="24" xfId="0" applyFont="1" applyFill="1" applyBorder="1" applyAlignment="1">
      <alignment horizontal="center" vertical="center" wrapText="1"/>
    </xf>
    <xf numFmtId="172" fontId="180" fillId="0" borderId="0" xfId="0" applyNumberFormat="1" applyFont="1" applyFill="1" applyAlignment="1">
      <alignment horizontal="center" vertical="center" wrapText="1"/>
    </xf>
    <xf numFmtId="168" fontId="180" fillId="0" borderId="0" xfId="1" applyFont="1" applyFill="1" applyAlignment="1">
      <alignment horizontal="centerContinuous" vertical="center"/>
    </xf>
    <xf numFmtId="192" fontId="180" fillId="0" borderId="0" xfId="1" applyNumberFormat="1" applyFont="1" applyFill="1" applyAlignment="1">
      <alignment vertical="center"/>
    </xf>
    <xf numFmtId="173" fontId="180" fillId="0" borderId="0" xfId="2" applyNumberFormat="1" applyFont="1" applyFill="1" applyAlignment="1">
      <alignment horizontal="left" vertical="center"/>
    </xf>
    <xf numFmtId="195" fontId="180" fillId="0" borderId="0" xfId="0" applyNumberFormat="1" applyFont="1" applyFill="1" applyAlignment="1">
      <alignment horizontal="left" vertical="center"/>
    </xf>
    <xf numFmtId="0" fontId="180" fillId="0" borderId="0" xfId="6" applyFont="1" applyFill="1" applyBorder="1" applyAlignment="1">
      <alignment vertical="center"/>
    </xf>
    <xf numFmtId="9" fontId="180" fillId="0" borderId="0" xfId="2" applyNumberFormat="1" applyFont="1" applyFill="1" applyAlignment="1">
      <alignment vertical="center"/>
    </xf>
    <xf numFmtId="3" fontId="180" fillId="0" borderId="0" xfId="6" applyNumberFormat="1" applyFont="1" applyFill="1" applyAlignment="1">
      <alignment horizontal="left" vertical="center"/>
    </xf>
    <xf numFmtId="9" fontId="180" fillId="0" borderId="0" xfId="2" applyFont="1" applyFill="1" applyAlignment="1">
      <alignment vertical="center"/>
    </xf>
    <xf numFmtId="176" fontId="180" fillId="0" borderId="0" xfId="0" applyNumberFormat="1" applyFont="1" applyFill="1" applyAlignment="1">
      <alignment vertical="center"/>
    </xf>
    <xf numFmtId="0" fontId="180" fillId="0" borderId="0" xfId="0" applyFont="1" applyFill="1" applyBorder="1" applyAlignment="1">
      <alignment horizontal="left" vertical="center"/>
    </xf>
    <xf numFmtId="3" fontId="180" fillId="0" borderId="0" xfId="0" applyNumberFormat="1" applyFont="1" applyFill="1" applyAlignment="1">
      <alignment horizontal="left" vertical="center"/>
    </xf>
    <xf numFmtId="2" fontId="180" fillId="0" borderId="0" xfId="0" applyNumberFormat="1" applyFont="1" applyFill="1" applyAlignment="1">
      <alignment vertical="center"/>
    </xf>
    <xf numFmtId="179" fontId="180" fillId="0" borderId="1" xfId="0" applyNumberFormat="1" applyFont="1" applyFill="1" applyBorder="1" applyAlignment="1">
      <alignment horizontal="center" vertical="center" wrapText="1"/>
    </xf>
    <xf numFmtId="168" fontId="180" fillId="0" borderId="0" xfId="1" applyFont="1" applyFill="1" applyAlignment="1">
      <alignment vertical="center" wrapText="1"/>
    </xf>
    <xf numFmtId="1" fontId="180" fillId="0" borderId="0" xfId="0" applyNumberFormat="1" applyFont="1" applyFill="1" applyAlignment="1">
      <alignment vertical="center"/>
    </xf>
    <xf numFmtId="175" fontId="180" fillId="0" borderId="0" xfId="0" applyNumberFormat="1" applyFont="1" applyFill="1" applyAlignment="1">
      <alignment horizontal="center" vertical="center"/>
    </xf>
    <xf numFmtId="178" fontId="180" fillId="0" borderId="0" xfId="0" applyNumberFormat="1" applyFont="1" applyFill="1" applyAlignment="1">
      <alignment vertical="center"/>
    </xf>
    <xf numFmtId="175" fontId="180" fillId="0" borderId="0" xfId="0" applyNumberFormat="1" applyFont="1" applyFill="1" applyBorder="1" applyAlignment="1">
      <alignment horizontal="center" vertical="center"/>
    </xf>
    <xf numFmtId="179" fontId="180" fillId="0" borderId="0" xfId="0" applyNumberFormat="1" applyFont="1" applyFill="1" applyAlignment="1">
      <alignment vertical="center"/>
    </xf>
    <xf numFmtId="0" fontId="188" fillId="0" borderId="0" xfId="0" applyFont="1" applyFill="1" applyBorder="1" applyAlignment="1">
      <alignment horizontal="right" vertical="center"/>
    </xf>
    <xf numFmtId="168" fontId="188" fillId="0" borderId="0" xfId="1" applyFont="1" applyFill="1" applyBorder="1" applyAlignment="1">
      <alignment vertical="center"/>
    </xf>
    <xf numFmtId="168" fontId="180" fillId="0" borderId="0" xfId="0" applyNumberFormat="1" applyFont="1" applyFill="1" applyAlignment="1">
      <alignment horizontal="center" vertical="center"/>
    </xf>
    <xf numFmtId="168" fontId="180" fillId="0" borderId="0" xfId="0" applyNumberFormat="1" applyFont="1" applyFill="1" applyAlignment="1">
      <alignment horizontal="left" vertical="center"/>
    </xf>
    <xf numFmtId="2" fontId="180" fillId="0" borderId="0" xfId="0" applyNumberFormat="1" applyFont="1" applyFill="1" applyAlignment="1">
      <alignment horizontal="left" vertical="center" indent="3"/>
    </xf>
    <xf numFmtId="169" fontId="180" fillId="0" borderId="0" xfId="1" applyNumberFormat="1" applyFont="1" applyFill="1" applyAlignment="1">
      <alignment horizontal="center" vertical="center"/>
    </xf>
    <xf numFmtId="180" fontId="180" fillId="0" borderId="0" xfId="0" applyNumberFormat="1" applyFont="1" applyFill="1" applyAlignment="1">
      <alignment vertical="center"/>
    </xf>
    <xf numFmtId="176" fontId="180" fillId="0" borderId="0" xfId="0" applyNumberFormat="1" applyFont="1" applyFill="1" applyBorder="1" applyAlignment="1">
      <alignment vertical="center"/>
    </xf>
    <xf numFmtId="168" fontId="180" fillId="0" borderId="0" xfId="0" applyNumberFormat="1" applyFont="1" applyFill="1" applyBorder="1" applyAlignment="1">
      <alignment vertical="center"/>
    </xf>
    <xf numFmtId="1" fontId="180" fillId="0" borderId="1" xfId="7" applyNumberFormat="1" applyFont="1" applyFill="1" applyBorder="1" applyAlignment="1">
      <alignment horizontal="center" vertical="center" wrapText="1"/>
    </xf>
    <xf numFmtId="167" fontId="180" fillId="0" borderId="0" xfId="0" applyNumberFormat="1" applyFont="1" applyFill="1" applyAlignment="1">
      <alignment horizontal="center" vertical="center" wrapText="1"/>
    </xf>
    <xf numFmtId="172" fontId="188" fillId="0" borderId="0" xfId="0" applyNumberFormat="1" applyFont="1" applyFill="1" applyBorder="1" applyAlignment="1">
      <alignment horizontal="center" vertical="center" wrapText="1"/>
    </xf>
    <xf numFmtId="1" fontId="188" fillId="0" borderId="1" xfId="8850" applyNumberFormat="1" applyFont="1" applyFill="1" applyBorder="1" applyAlignment="1">
      <alignment horizontal="center" vertical="center" wrapText="1"/>
    </xf>
    <xf numFmtId="167" fontId="180" fillId="0" borderId="0" xfId="0" applyNumberFormat="1" applyFont="1" applyFill="1" applyBorder="1" applyAlignment="1">
      <alignment horizontal="center" vertical="center" wrapText="1"/>
    </xf>
    <xf numFmtId="175" fontId="188" fillId="0" borderId="0" xfId="0" applyNumberFormat="1" applyFont="1" applyFill="1" applyBorder="1" applyAlignment="1">
      <alignment horizontal="center" vertical="center" wrapText="1"/>
    </xf>
    <xf numFmtId="175" fontId="188" fillId="0" borderId="0" xfId="0" applyNumberFormat="1" applyFont="1" applyFill="1" applyBorder="1" applyAlignment="1">
      <alignment horizontal="left" vertical="center"/>
    </xf>
    <xf numFmtId="178" fontId="188" fillId="0" borderId="0" xfId="0" applyNumberFormat="1" applyFont="1" applyFill="1" applyBorder="1" applyAlignment="1">
      <alignment horizontal="left" vertical="center"/>
    </xf>
    <xf numFmtId="178" fontId="188" fillId="0" borderId="0" xfId="0" applyNumberFormat="1" applyFont="1" applyFill="1" applyBorder="1" applyAlignment="1">
      <alignment vertical="center"/>
    </xf>
    <xf numFmtId="175" fontId="180" fillId="0" borderId="0" xfId="0" applyNumberFormat="1" applyFont="1" applyFill="1" applyBorder="1" applyAlignment="1">
      <alignment vertical="center"/>
    </xf>
    <xf numFmtId="166" fontId="188" fillId="0" borderId="0" xfId="0" applyNumberFormat="1" applyFont="1" applyFill="1" applyBorder="1" applyAlignment="1">
      <alignment vertical="center"/>
    </xf>
    <xf numFmtId="166" fontId="188" fillId="0" borderId="0" xfId="0" applyNumberFormat="1" applyFont="1" applyFill="1" applyBorder="1" applyAlignment="1">
      <alignment horizontal="left" vertical="center"/>
    </xf>
    <xf numFmtId="173" fontId="180" fillId="0" borderId="0" xfId="0" applyNumberFormat="1" applyFont="1" applyFill="1" applyBorder="1" applyAlignment="1">
      <alignment vertical="center" wrapText="1"/>
    </xf>
    <xf numFmtId="4" fontId="180" fillId="0" borderId="0" xfId="0" applyNumberFormat="1" applyFont="1" applyFill="1" applyBorder="1" applyAlignment="1">
      <alignment vertical="center" wrapText="1"/>
    </xf>
    <xf numFmtId="4" fontId="180" fillId="0" borderId="0" xfId="7" applyNumberFormat="1" applyFont="1" applyFill="1" applyBorder="1" applyAlignment="1">
      <alignment vertical="center" wrapText="1"/>
    </xf>
    <xf numFmtId="173" fontId="188" fillId="0" borderId="0" xfId="0" applyNumberFormat="1" applyFont="1" applyFill="1" applyBorder="1" applyAlignment="1">
      <alignment vertical="center"/>
    </xf>
    <xf numFmtId="4" fontId="188" fillId="0" borderId="0" xfId="0" applyNumberFormat="1" applyFont="1" applyFill="1" applyBorder="1" applyAlignment="1">
      <alignment vertical="center"/>
    </xf>
    <xf numFmtId="4" fontId="188" fillId="0" borderId="0" xfId="7" applyNumberFormat="1" applyFont="1" applyFill="1" applyBorder="1" applyAlignment="1">
      <alignment vertical="center"/>
    </xf>
    <xf numFmtId="199" fontId="180" fillId="0" borderId="1" xfId="0" applyNumberFormat="1" applyFont="1" applyFill="1" applyBorder="1" applyAlignment="1">
      <alignment horizontal="center" vertical="center"/>
    </xf>
    <xf numFmtId="0" fontId="188" fillId="0" borderId="0" xfId="0" applyFont="1" applyFill="1" applyBorder="1" applyAlignment="1">
      <alignment horizontal="center" vertical="center"/>
    </xf>
    <xf numFmtId="0" fontId="188" fillId="0" borderId="1" xfId="0" applyFont="1" applyFill="1" applyBorder="1" applyAlignment="1">
      <alignment horizontal="center" vertical="center" wrapText="1"/>
    </xf>
    <xf numFmtId="0" fontId="212" fillId="0" borderId="0" xfId="0" applyFont="1" applyFill="1" applyBorder="1" applyAlignment="1">
      <alignment horizontal="left" vertical="center" wrapText="1"/>
    </xf>
    <xf numFmtId="0" fontId="188" fillId="0" borderId="0" xfId="0" applyFont="1" applyFill="1" applyAlignment="1">
      <alignment horizontal="left" vertical="center"/>
    </xf>
    <xf numFmtId="0" fontId="188" fillId="0" borderId="24" xfId="79" applyFont="1" applyFill="1" applyBorder="1" applyAlignment="1">
      <alignment horizontal="center" vertical="center"/>
    </xf>
    <xf numFmtId="177" fontId="188" fillId="0" borderId="24" xfId="0" applyNumberFormat="1" applyFont="1" applyFill="1" applyBorder="1" applyAlignment="1">
      <alignment horizontal="center" vertical="center"/>
    </xf>
    <xf numFmtId="0" fontId="180" fillId="0" borderId="0" xfId="35074" applyFont="1" applyFill="1" applyAlignment="1">
      <alignment vertical="center"/>
    </xf>
    <xf numFmtId="0" fontId="188" fillId="0" borderId="1" xfId="35074" applyFont="1" applyFill="1" applyBorder="1" applyAlignment="1">
      <alignment vertical="center"/>
    </xf>
    <xf numFmtId="0" fontId="180" fillId="0" borderId="1" xfId="35074" applyFont="1" applyFill="1" applyBorder="1" applyAlignment="1">
      <alignment vertical="center"/>
    </xf>
    <xf numFmtId="179" fontId="180" fillId="0" borderId="0" xfId="0" applyNumberFormat="1" applyFont="1" applyFill="1" applyBorder="1" applyAlignment="1">
      <alignment horizontal="center" vertical="center" wrapText="1"/>
    </xf>
    <xf numFmtId="0" fontId="180" fillId="0" borderId="0" xfId="35068" applyFont="1" applyFill="1" applyBorder="1" applyAlignment="1">
      <alignment horizontal="center"/>
    </xf>
    <xf numFmtId="0" fontId="180" fillId="0" borderId="0" xfId="35068" applyFont="1" applyFill="1" applyBorder="1" applyAlignment="1">
      <alignment horizontal="right" wrapText="1"/>
    </xf>
    <xf numFmtId="0" fontId="188" fillId="0" borderId="24" xfId="79" applyFont="1" applyFill="1" applyBorder="1" applyAlignment="1">
      <alignment horizontal="center" vertical="center" wrapText="1"/>
    </xf>
    <xf numFmtId="0" fontId="180" fillId="0" borderId="0" xfId="35076" applyFont="1" applyFill="1"/>
    <xf numFmtId="168" fontId="180" fillId="0" borderId="0" xfId="35077" applyFont="1" applyFill="1"/>
    <xf numFmtId="0" fontId="180" fillId="0" borderId="0" xfId="35076" applyFont="1" applyFill="1" applyAlignment="1">
      <alignment horizontal="center"/>
    </xf>
    <xf numFmtId="0" fontId="180" fillId="0" borderId="0" xfId="35079" applyFont="1" applyFill="1" applyBorder="1" applyAlignment="1">
      <alignment vertical="center" wrapText="1"/>
    </xf>
    <xf numFmtId="0" fontId="180" fillId="0" borderId="0" xfId="35079" applyFont="1" applyFill="1" applyBorder="1" applyAlignment="1">
      <alignment horizontal="right" vertical="center" wrapText="1"/>
    </xf>
    <xf numFmtId="0" fontId="180" fillId="0" borderId="0" xfId="35080" applyFont="1" applyFill="1" applyBorder="1" applyAlignment="1">
      <alignment horizontal="center" vertical="center" wrapText="1"/>
    </xf>
    <xf numFmtId="167" fontId="180" fillId="0" borderId="0" xfId="35080" applyNumberFormat="1" applyFont="1" applyFill="1" applyAlignment="1">
      <alignment vertical="center"/>
    </xf>
    <xf numFmtId="179" fontId="180" fillId="0" borderId="0" xfId="35080" applyNumberFormat="1" applyFont="1" applyFill="1" applyBorder="1" applyAlignment="1">
      <alignment vertical="center"/>
    </xf>
    <xf numFmtId="196" fontId="180" fillId="0" borderId="0" xfId="35080" applyNumberFormat="1" applyFont="1" applyFill="1" applyAlignment="1">
      <alignment vertical="center"/>
    </xf>
    <xf numFmtId="167" fontId="180" fillId="0" borderId="0" xfId="35080" applyNumberFormat="1" applyFont="1" applyFill="1" applyAlignment="1">
      <alignment horizontal="center" vertical="center" wrapText="1"/>
    </xf>
    <xf numFmtId="179" fontId="180" fillId="0" borderId="0" xfId="35080" applyNumberFormat="1" applyFont="1" applyFill="1" applyBorder="1" applyAlignment="1">
      <alignment horizontal="center" vertical="center" wrapText="1"/>
    </xf>
    <xf numFmtId="196" fontId="180" fillId="0" borderId="0" xfId="35080" applyNumberFormat="1" applyFont="1" applyFill="1" applyAlignment="1">
      <alignment horizontal="center" vertical="center" wrapText="1"/>
    </xf>
    <xf numFmtId="196" fontId="180" fillId="0" borderId="0" xfId="35080" applyNumberFormat="1" applyFont="1" applyFill="1" applyBorder="1" applyAlignment="1">
      <alignment horizontal="center" vertical="center" wrapText="1"/>
    </xf>
    <xf numFmtId="167" fontId="180" fillId="0" borderId="0" xfId="35080" applyNumberFormat="1" applyFont="1" applyFill="1" applyBorder="1" applyAlignment="1">
      <alignment horizontal="center" vertical="center" wrapText="1"/>
    </xf>
    <xf numFmtId="175" fontId="188" fillId="0" borderId="27" xfId="0" applyNumberFormat="1" applyFont="1" applyFill="1" applyBorder="1" applyAlignment="1">
      <alignment horizontal="center" vertical="center" wrapText="1"/>
    </xf>
    <xf numFmtId="179" fontId="180" fillId="0" borderId="0" xfId="0" applyNumberFormat="1" applyFont="1" applyFill="1" applyAlignment="1">
      <alignment horizontal="center" vertical="center"/>
    </xf>
    <xf numFmtId="199" fontId="180" fillId="0" borderId="0" xfId="1" applyNumberFormat="1" applyFont="1" applyFill="1" applyAlignment="1">
      <alignment horizontal="center" vertical="center" wrapText="1"/>
    </xf>
    <xf numFmtId="0" fontId="71" fillId="0" borderId="0" xfId="35092" applyFill="1" applyAlignment="1">
      <alignment vertical="center"/>
    </xf>
    <xf numFmtId="167" fontId="181" fillId="0" borderId="0" xfId="35092" applyNumberFormat="1" applyFont="1" applyFill="1" applyAlignment="1">
      <alignment vertical="center"/>
    </xf>
    <xf numFmtId="0" fontId="181" fillId="0" borderId="0" xfId="35092" applyFont="1" applyFill="1" applyAlignment="1">
      <alignment vertical="center"/>
    </xf>
    <xf numFmtId="179" fontId="181" fillId="0" borderId="0" xfId="35092" applyNumberFormat="1" applyFont="1" applyFill="1" applyBorder="1" applyAlignment="1">
      <alignment vertical="center"/>
    </xf>
    <xf numFmtId="196" fontId="181" fillId="0" borderId="0" xfId="35092" applyNumberFormat="1" applyFont="1" applyFill="1" applyAlignment="1">
      <alignment vertical="center"/>
    </xf>
    <xf numFmtId="167" fontId="71" fillId="0" borderId="0" xfId="35092" applyNumberFormat="1" applyFill="1" applyAlignment="1">
      <alignment vertical="center"/>
    </xf>
    <xf numFmtId="179" fontId="71" fillId="0" borderId="0" xfId="35092" applyNumberFormat="1" applyFill="1" applyBorder="1" applyAlignment="1">
      <alignment vertical="center"/>
    </xf>
    <xf numFmtId="172" fontId="71" fillId="0" borderId="0" xfId="35092" applyNumberFormat="1" applyFill="1" applyAlignment="1">
      <alignment vertical="center"/>
    </xf>
    <xf numFmtId="179" fontId="180" fillId="0" borderId="1" xfId="35092" applyNumberFormat="1" applyFont="1" applyFill="1" applyBorder="1" applyAlignment="1">
      <alignment horizontal="center" vertical="center"/>
    </xf>
    <xf numFmtId="167" fontId="179" fillId="0" borderId="1" xfId="35092" applyNumberFormat="1" applyFont="1" applyFill="1" applyBorder="1" applyAlignment="1">
      <alignment vertical="center"/>
    </xf>
    <xf numFmtId="0" fontId="71" fillId="0" borderId="0" xfId="35093"/>
    <xf numFmtId="175" fontId="214" fillId="0" borderId="0" xfId="35093" applyNumberFormat="1" applyFont="1" applyBorder="1" applyAlignment="1">
      <alignment vertical="center"/>
    </xf>
    <xf numFmtId="0" fontId="218" fillId="0" borderId="0" xfId="35093" applyFont="1" applyAlignment="1">
      <alignment vertical="center"/>
    </xf>
    <xf numFmtId="175" fontId="71" fillId="0" borderId="0" xfId="35093" applyNumberFormat="1" applyAlignment="1">
      <alignment vertical="center"/>
    </xf>
    <xf numFmtId="175" fontId="188" fillId="0" borderId="1" xfId="35093" applyNumberFormat="1" applyFont="1" applyBorder="1" applyAlignment="1">
      <alignment horizontal="left" vertical="center"/>
    </xf>
    <xf numFmtId="179" fontId="179" fillId="0" borderId="1" xfId="35092" applyNumberFormat="1" applyFont="1" applyFill="1" applyBorder="1" applyAlignment="1">
      <alignment horizontal="center" vertical="center"/>
    </xf>
    <xf numFmtId="0" fontId="218" fillId="0" borderId="0" xfId="35093" applyFont="1" applyAlignment="1">
      <alignment vertical="center"/>
    </xf>
    <xf numFmtId="167" fontId="183" fillId="0" borderId="1" xfId="35093" applyNumberFormat="1" applyFont="1" applyBorder="1" applyAlignment="1">
      <alignment horizontal="center" vertical="center"/>
    </xf>
    <xf numFmtId="0" fontId="182" fillId="0" borderId="0" xfId="35092" applyFont="1" applyFill="1" applyAlignment="1">
      <alignment vertical="center"/>
    </xf>
    <xf numFmtId="179" fontId="188" fillId="0" borderId="1" xfId="35092" applyNumberFormat="1" applyFont="1" applyFill="1" applyBorder="1" applyAlignment="1">
      <alignment horizontal="center" vertical="center"/>
    </xf>
    <xf numFmtId="0" fontId="177" fillId="27" borderId="12" xfId="35099" applyFont="1" applyFill="1" applyBorder="1" applyAlignment="1">
      <alignment horizontal="center"/>
    </xf>
    <xf numFmtId="0" fontId="177" fillId="0" borderId="28" xfId="35099" applyFont="1" applyFill="1" applyBorder="1" applyAlignment="1">
      <alignment wrapText="1"/>
    </xf>
    <xf numFmtId="0" fontId="177" fillId="0" borderId="28" xfId="35099" applyFont="1" applyFill="1" applyBorder="1" applyAlignment="1">
      <alignment horizontal="right" wrapText="1"/>
    </xf>
    <xf numFmtId="1" fontId="180" fillId="0" borderId="0" xfId="0" applyNumberFormat="1" applyFont="1" applyFill="1" applyAlignment="1">
      <alignment horizontal="center" vertical="center"/>
    </xf>
    <xf numFmtId="177" fontId="180" fillId="0" borderId="0" xfId="0" applyNumberFormat="1" applyFont="1" applyFill="1" applyBorder="1" applyAlignment="1">
      <alignment horizontal="left" vertical="center"/>
    </xf>
    <xf numFmtId="0" fontId="183" fillId="26" borderId="1" xfId="0" applyFont="1" applyFill="1" applyBorder="1" applyAlignment="1">
      <alignment horizontal="center" vertical="center" wrapText="1"/>
    </xf>
    <xf numFmtId="1" fontId="183" fillId="26" borderId="1" xfId="0" applyNumberFormat="1" applyFont="1" applyFill="1" applyBorder="1" applyAlignment="1">
      <alignment horizontal="center" vertical="center" wrapText="1"/>
    </xf>
    <xf numFmtId="200" fontId="183" fillId="26" borderId="1" xfId="0" applyNumberFormat="1" applyFont="1" applyFill="1" applyBorder="1" applyAlignment="1">
      <alignment horizontal="center" vertical="center" wrapText="1"/>
    </xf>
    <xf numFmtId="199" fontId="183" fillId="26" borderId="1" xfId="0" applyNumberFormat="1" applyFont="1" applyFill="1" applyBorder="1" applyAlignment="1">
      <alignment horizontal="center" vertical="center" wrapText="1"/>
    </xf>
    <xf numFmtId="200" fontId="180" fillId="0" borderId="0" xfId="0" applyNumberFormat="1" applyFont="1" applyFill="1" applyAlignment="1">
      <alignment vertical="center"/>
    </xf>
    <xf numFmtId="179" fontId="188" fillId="0" borderId="0" xfId="0" applyNumberFormat="1" applyFont="1" applyFill="1" applyAlignment="1">
      <alignment vertical="center"/>
    </xf>
    <xf numFmtId="195" fontId="180" fillId="0" borderId="0" xfId="0" applyNumberFormat="1" applyFont="1" applyFill="1" applyAlignment="1">
      <alignment vertical="center"/>
    </xf>
    <xf numFmtId="1" fontId="180" fillId="0" borderId="0" xfId="0" applyNumberFormat="1" applyFont="1" applyFill="1" applyAlignment="1">
      <alignment vertical="center" wrapText="1"/>
    </xf>
    <xf numFmtId="9" fontId="180" fillId="0" borderId="0" xfId="2" applyFont="1" applyFill="1" applyAlignment="1">
      <alignment horizontal="center" vertical="center" wrapText="1"/>
    </xf>
    <xf numFmtId="0" fontId="188" fillId="0" borderId="9" xfId="0" applyFont="1" applyFill="1" applyBorder="1" applyAlignment="1">
      <alignment horizontal="justify" vertical="center"/>
    </xf>
    <xf numFmtId="0" fontId="220" fillId="0" borderId="0" xfId="35111" applyFont="1" applyFill="1" applyBorder="1" applyAlignment="1">
      <alignment horizontal="center"/>
    </xf>
    <xf numFmtId="0" fontId="180" fillId="0" borderId="0" xfId="0" applyFont="1" applyBorder="1"/>
    <xf numFmtId="9" fontId="180" fillId="0" borderId="0" xfId="2" applyFont="1" applyFill="1" applyAlignment="1">
      <alignment horizontal="center" vertical="center"/>
    </xf>
    <xf numFmtId="9" fontId="180" fillId="0" borderId="0" xfId="2" applyFont="1" applyFill="1" applyBorder="1" applyAlignment="1">
      <alignment horizontal="center" vertical="center"/>
    </xf>
    <xf numFmtId="0" fontId="222" fillId="28" borderId="7" xfId="0" applyFont="1" applyFill="1" applyBorder="1"/>
    <xf numFmtId="179" fontId="188" fillId="0" borderId="1" xfId="0" applyNumberFormat="1" applyFont="1" applyFill="1" applyBorder="1" applyAlignment="1">
      <alignment horizontal="center" vertical="center" wrapText="1"/>
    </xf>
    <xf numFmtId="179" fontId="188" fillId="0" borderId="9" xfId="0" applyNumberFormat="1" applyFont="1" applyFill="1" applyBorder="1" applyAlignment="1">
      <alignment horizontal="center" vertical="center" wrapText="1"/>
    </xf>
    <xf numFmtId="0" fontId="183" fillId="2" borderId="0" xfId="28" applyFont="1" applyFill="1" applyBorder="1" applyAlignment="1">
      <alignment horizontal="center" vertical="center"/>
    </xf>
    <xf numFmtId="168" fontId="183" fillId="2" borderId="0" xfId="17580" applyFont="1" applyFill="1" applyBorder="1" applyAlignment="1">
      <alignment horizontal="center" vertical="center"/>
    </xf>
    <xf numFmtId="0" fontId="188" fillId="0" borderId="0" xfId="28" applyFont="1" applyFill="1" applyBorder="1" applyAlignment="1">
      <alignment horizontal="center" vertical="center" wrapText="1"/>
    </xf>
    <xf numFmtId="168" fontId="188" fillId="0" borderId="0" xfId="17580" applyFont="1" applyFill="1" applyBorder="1" applyAlignment="1">
      <alignment horizontal="center" vertical="center" wrapText="1"/>
    </xf>
    <xf numFmtId="1" fontId="179" fillId="0" borderId="0" xfId="28" applyNumberFormat="1" applyFont="1" applyFill="1" applyBorder="1" applyAlignment="1">
      <alignment horizontal="center" vertical="center" wrapText="1"/>
    </xf>
    <xf numFmtId="164" fontId="179" fillId="0" borderId="0" xfId="28" applyNumberFormat="1" applyFont="1" applyFill="1" applyBorder="1" applyAlignment="1">
      <alignment horizontal="center" vertical="center" wrapText="1"/>
    </xf>
    <xf numFmtId="172" fontId="179" fillId="0" borderId="0" xfId="28" applyNumberFormat="1" applyFont="1" applyFill="1" applyBorder="1" applyAlignment="1">
      <alignment horizontal="center" vertical="center" wrapText="1"/>
    </xf>
    <xf numFmtId="1" fontId="179" fillId="2" borderId="0" xfId="28" applyNumberFormat="1" applyFont="1" applyFill="1" applyBorder="1" applyAlignment="1">
      <alignment horizontal="center" vertical="center" wrapText="1"/>
    </xf>
    <xf numFmtId="200" fontId="179" fillId="2" borderId="0" xfId="28" applyNumberFormat="1" applyFont="1" applyFill="1" applyBorder="1" applyAlignment="1">
      <alignment horizontal="center" vertical="center" wrapText="1"/>
    </xf>
    <xf numFmtId="1" fontId="180" fillId="0" borderId="0" xfId="28" applyNumberFormat="1" applyFont="1" applyFill="1" applyBorder="1" applyAlignment="1">
      <alignment horizontal="center" vertical="center" wrapText="1"/>
    </xf>
    <xf numFmtId="199" fontId="180" fillId="0" borderId="0" xfId="0" applyNumberFormat="1" applyFont="1" applyFill="1" applyAlignment="1">
      <alignment vertical="center"/>
    </xf>
    <xf numFmtId="1" fontId="180" fillId="0" borderId="0" xfId="0" applyNumberFormat="1" applyFont="1" applyFill="1" applyAlignment="1">
      <alignment horizontal="center" vertical="center" wrapText="1"/>
    </xf>
    <xf numFmtId="0" fontId="180" fillId="0" borderId="0" xfId="35068" applyFont="1" applyFill="1" applyBorder="1" applyAlignment="1">
      <alignment horizontal="center" wrapText="1"/>
    </xf>
    <xf numFmtId="0" fontId="183" fillId="0" borderId="1" xfId="28" applyFont="1" applyFill="1" applyBorder="1" applyAlignment="1">
      <alignment horizontal="center" vertical="center" wrapText="1"/>
    </xf>
    <xf numFmtId="1" fontId="179" fillId="0" borderId="33" xfId="28" applyNumberFormat="1" applyFont="1" applyFill="1" applyBorder="1" applyAlignment="1">
      <alignment horizontal="center" vertical="center" wrapText="1"/>
    </xf>
    <xf numFmtId="164" fontId="179" fillId="0" borderId="33" xfId="28" applyNumberFormat="1" applyFont="1" applyFill="1" applyBorder="1" applyAlignment="1">
      <alignment horizontal="center" vertical="center" wrapText="1"/>
    </xf>
    <xf numFmtId="1" fontId="179" fillId="0" borderId="1" xfId="28" applyNumberFormat="1" applyFont="1" applyFill="1" applyBorder="1" applyAlignment="1">
      <alignment horizontal="center" vertical="center" wrapText="1"/>
    </xf>
    <xf numFmtId="164" fontId="179" fillId="0" borderId="1" xfId="28" applyNumberFormat="1" applyFont="1" applyFill="1" applyBorder="1" applyAlignment="1">
      <alignment horizontal="center" vertical="center" wrapText="1"/>
    </xf>
    <xf numFmtId="172" fontId="179" fillId="0" borderId="1" xfId="28" applyNumberFormat="1" applyFont="1" applyFill="1" applyBorder="1" applyAlignment="1">
      <alignment horizontal="center" vertical="center" wrapText="1"/>
    </xf>
    <xf numFmtId="40" fontId="180" fillId="0" borderId="0" xfId="4449" applyNumberFormat="1" applyFont="1" applyFill="1" applyBorder="1" applyAlignment="1">
      <alignment horizontal="center"/>
    </xf>
    <xf numFmtId="0" fontId="188" fillId="0" borderId="32" xfId="0" applyFont="1" applyFill="1" applyBorder="1" applyAlignment="1">
      <alignment horizontal="center" vertical="center"/>
    </xf>
    <xf numFmtId="0" fontId="188" fillId="0" borderId="32" xfId="6" applyFont="1" applyFill="1" applyBorder="1" applyAlignment="1">
      <alignment horizontal="center" vertical="center"/>
    </xf>
    <xf numFmtId="0" fontId="188" fillId="0" borderId="32" xfId="79" applyFont="1" applyFill="1" applyBorder="1" applyAlignment="1">
      <alignment horizontal="center" vertical="center"/>
    </xf>
    <xf numFmtId="170" fontId="188" fillId="0" borderId="32" xfId="1" applyNumberFormat="1" applyFont="1" applyFill="1" applyBorder="1" applyAlignment="1">
      <alignment horizontal="center" vertical="center" wrapText="1"/>
    </xf>
    <xf numFmtId="0" fontId="188" fillId="0" borderId="32" xfId="0" applyFont="1" applyFill="1" applyBorder="1" applyAlignment="1">
      <alignment horizontal="center" vertical="center" wrapText="1"/>
    </xf>
    <xf numFmtId="199" fontId="188" fillId="0" borderId="32" xfId="7" applyNumberFormat="1" applyFont="1" applyFill="1" applyBorder="1" applyAlignment="1">
      <alignment horizontal="center" vertical="center" wrapText="1"/>
    </xf>
    <xf numFmtId="179" fontId="188" fillId="0" borderId="0" xfId="0" applyNumberFormat="1" applyFont="1" applyFill="1" applyBorder="1" applyAlignment="1">
      <alignment horizontal="center" vertical="center" wrapText="1"/>
    </xf>
    <xf numFmtId="203" fontId="180" fillId="0" borderId="0" xfId="0" applyNumberFormat="1" applyFont="1" applyFill="1" applyAlignment="1">
      <alignment vertical="center"/>
    </xf>
    <xf numFmtId="49" fontId="188" fillId="0" borderId="0" xfId="0" applyNumberFormat="1" applyFont="1" applyFill="1" applyBorder="1" applyAlignment="1">
      <alignment horizontal="center" vertical="center" wrapText="1"/>
    </xf>
    <xf numFmtId="0" fontId="188" fillId="0" borderId="0" xfId="79" applyFont="1" applyFill="1" applyBorder="1" applyAlignment="1">
      <alignment horizontal="center" vertical="center" wrapText="1"/>
    </xf>
    <xf numFmtId="177" fontId="188" fillId="0" borderId="0" xfId="0" applyNumberFormat="1" applyFont="1" applyFill="1" applyBorder="1" applyAlignment="1">
      <alignment vertical="center" wrapText="1"/>
    </xf>
    <xf numFmtId="168" fontId="188" fillId="0" borderId="0" xfId="0" applyNumberFormat="1" applyFont="1" applyFill="1" applyBorder="1" applyAlignment="1">
      <alignment horizontal="center" vertical="center"/>
    </xf>
    <xf numFmtId="2" fontId="188" fillId="0" borderId="0" xfId="0" applyNumberFormat="1" applyFont="1" applyFill="1" applyBorder="1" applyAlignment="1">
      <alignment horizontal="center" vertical="center"/>
    </xf>
    <xf numFmtId="3" fontId="183" fillId="26" borderId="1" xfId="0" applyNumberFormat="1" applyFont="1" applyFill="1" applyBorder="1" applyAlignment="1">
      <alignment horizontal="center" vertical="center" wrapText="1"/>
    </xf>
    <xf numFmtId="204" fontId="180" fillId="0" borderId="0" xfId="0" applyNumberFormat="1" applyFont="1" applyFill="1" applyBorder="1" applyAlignment="1">
      <alignment horizontal="center" vertical="center"/>
    </xf>
    <xf numFmtId="204" fontId="180" fillId="0" borderId="1" xfId="0" applyNumberFormat="1" applyFont="1" applyFill="1" applyBorder="1" applyAlignment="1">
      <alignment horizontal="center" vertical="center" wrapText="1"/>
    </xf>
    <xf numFmtId="0" fontId="188" fillId="0" borderId="1" xfId="0" applyFont="1" applyFill="1" applyBorder="1" applyAlignment="1">
      <alignment horizontal="center" vertical="center" wrapText="1"/>
    </xf>
    <xf numFmtId="0" fontId="188" fillId="0" borderId="4" xfId="0" applyFont="1" applyFill="1" applyBorder="1" applyAlignment="1">
      <alignment horizontal="center" vertical="center" wrapText="1"/>
    </xf>
    <xf numFmtId="177" fontId="188" fillId="0" borderId="11" xfId="0" applyNumberFormat="1" applyFont="1" applyFill="1" applyBorder="1" applyAlignment="1">
      <alignment horizontal="center" vertical="center"/>
    </xf>
    <xf numFmtId="0" fontId="188" fillId="0" borderId="30" xfId="0" applyFont="1" applyFill="1" applyBorder="1" applyAlignment="1">
      <alignment horizontal="center" vertical="center"/>
    </xf>
    <xf numFmtId="200" fontId="188" fillId="0" borderId="4" xfId="7" applyNumberFormat="1" applyFont="1" applyFill="1" applyBorder="1" applyAlignment="1">
      <alignment horizontal="center" vertical="center" wrapText="1"/>
    </xf>
    <xf numFmtId="205" fontId="180" fillId="0" borderId="0" xfId="0" applyNumberFormat="1" applyFont="1" applyFill="1" applyAlignment="1">
      <alignment vertical="center"/>
    </xf>
    <xf numFmtId="177" fontId="188" fillId="0" borderId="1" xfId="0" applyNumberFormat="1" applyFont="1" applyFill="1" applyBorder="1" applyAlignment="1">
      <alignment horizontal="center" vertical="center"/>
    </xf>
    <xf numFmtId="199" fontId="188" fillId="0" borderId="1" xfId="7" applyNumberFormat="1" applyFont="1" applyFill="1" applyBorder="1" applyAlignment="1">
      <alignment horizontal="center" vertical="center" wrapText="1"/>
    </xf>
    <xf numFmtId="179" fontId="181" fillId="0" borderId="0" xfId="35092" applyNumberFormat="1" applyFont="1" applyFill="1" applyBorder="1" applyAlignment="1">
      <alignment horizontal="center" vertical="center"/>
    </xf>
    <xf numFmtId="1" fontId="179" fillId="0" borderId="41" xfId="28" applyNumberFormat="1" applyFont="1" applyFill="1" applyBorder="1" applyAlignment="1">
      <alignment horizontal="center" vertical="center" wrapText="1"/>
    </xf>
    <xf numFmtId="164" fontId="179" fillId="0" borderId="41" xfId="28" applyNumberFormat="1" applyFont="1" applyFill="1" applyBorder="1" applyAlignment="1">
      <alignment horizontal="center" vertical="center" wrapText="1"/>
    </xf>
    <xf numFmtId="0" fontId="188" fillId="0" borderId="1" xfId="0" applyFont="1" applyFill="1" applyBorder="1" applyAlignment="1">
      <alignment horizontal="center" vertical="center" wrapText="1"/>
    </xf>
    <xf numFmtId="168" fontId="175" fillId="0" borderId="0" xfId="1" applyFont="1" applyFill="1" applyAlignment="1">
      <alignment horizontal="center" vertical="center" wrapText="1"/>
    </xf>
    <xf numFmtId="0" fontId="188" fillId="0" borderId="1" xfId="0" applyFont="1" applyFill="1" applyBorder="1" applyAlignment="1">
      <alignment horizontal="center" vertical="center"/>
    </xf>
    <xf numFmtId="49" fontId="214" fillId="0" borderId="0" xfId="0" applyNumberFormat="1" applyFont="1" applyFill="1" applyAlignment="1">
      <alignment vertical="center" wrapText="1"/>
    </xf>
    <xf numFmtId="190" fontId="175" fillId="0" borderId="0" xfId="0" applyNumberFormat="1" applyFont="1" applyFill="1" applyBorder="1" applyAlignment="1">
      <alignment vertical="center"/>
    </xf>
    <xf numFmtId="0" fontId="175" fillId="0" borderId="0" xfId="0" applyFont="1" applyFill="1" applyAlignment="1">
      <alignment vertical="center"/>
    </xf>
    <xf numFmtId="4" fontId="175" fillId="0" borderId="0" xfId="0" applyNumberFormat="1" applyFont="1" applyFill="1" applyAlignment="1">
      <alignment vertical="center"/>
    </xf>
    <xf numFmtId="0" fontId="175" fillId="0" borderId="0" xfId="0" applyFont="1" applyFill="1" applyBorder="1" applyAlignment="1">
      <alignment horizontal="center" vertical="center"/>
    </xf>
    <xf numFmtId="0" fontId="175" fillId="0" borderId="0" xfId="14" applyFont="1" applyFill="1" applyBorder="1" applyAlignment="1">
      <alignment horizontal="right" vertical="center" wrapText="1"/>
    </xf>
    <xf numFmtId="0" fontId="175" fillId="0" borderId="0" xfId="0" applyFont="1" applyFill="1" applyAlignment="1">
      <alignment horizontal="center" vertical="center"/>
    </xf>
    <xf numFmtId="0" fontId="175" fillId="0" borderId="0" xfId="0" applyFont="1" applyFill="1" applyBorder="1" applyAlignment="1">
      <alignment vertical="center"/>
    </xf>
    <xf numFmtId="49" fontId="214" fillId="0" borderId="8" xfId="0" applyNumberFormat="1" applyFont="1" applyFill="1" applyBorder="1" applyAlignment="1">
      <alignment horizontal="center" vertical="center" wrapText="1"/>
    </xf>
    <xf numFmtId="49" fontId="214" fillId="0" borderId="0" xfId="0" applyNumberFormat="1" applyFont="1" applyFill="1" applyAlignment="1" applyProtection="1">
      <alignment vertical="center" wrapText="1"/>
      <protection hidden="1"/>
    </xf>
    <xf numFmtId="0" fontId="175" fillId="0" borderId="0" xfId="0" applyFont="1"/>
    <xf numFmtId="49" fontId="214" fillId="0" borderId="29" xfId="0" applyNumberFormat="1" applyFont="1" applyFill="1" applyBorder="1" applyAlignment="1">
      <alignment horizontal="center" vertical="center" wrapText="1"/>
    </xf>
    <xf numFmtId="0" fontId="175" fillId="0" borderId="29" xfId="0" applyFont="1" applyBorder="1"/>
    <xf numFmtId="0" fontId="175" fillId="0" borderId="0" xfId="0" applyFont="1" applyProtection="1">
      <protection hidden="1"/>
    </xf>
    <xf numFmtId="49" fontId="214" fillId="0" borderId="7" xfId="0" applyNumberFormat="1" applyFont="1" applyFill="1" applyBorder="1" applyAlignment="1">
      <alignment horizontal="center" vertical="center" wrapText="1"/>
    </xf>
    <xf numFmtId="10" fontId="180" fillId="0" borderId="0" xfId="2" applyNumberFormat="1" applyFont="1" applyFill="1" applyBorder="1" applyAlignment="1">
      <alignment vertical="center"/>
    </xf>
    <xf numFmtId="9" fontId="180" fillId="0" borderId="0" xfId="2" applyFont="1" applyFill="1" applyAlignment="1">
      <alignment horizontal="left" vertical="center"/>
    </xf>
    <xf numFmtId="204" fontId="180" fillId="0" borderId="0" xfId="0" applyNumberFormat="1" applyFont="1" applyFill="1" applyBorder="1" applyAlignment="1">
      <alignment horizontal="center" vertical="center" wrapText="1"/>
    </xf>
    <xf numFmtId="0" fontId="212" fillId="0" borderId="0" xfId="6" applyFont="1" applyFill="1" applyBorder="1" applyAlignment="1">
      <alignment horizontal="left" vertical="center" wrapText="1"/>
    </xf>
    <xf numFmtId="0" fontId="212" fillId="0" borderId="0" xfId="0" applyFont="1" applyFill="1" applyBorder="1" applyAlignment="1">
      <alignment horizontal="left" vertical="center" wrapText="1"/>
    </xf>
    <xf numFmtId="0" fontId="175" fillId="0" borderId="0" xfId="0" applyFont="1" applyFill="1" applyAlignment="1">
      <alignment horizontal="center" vertical="center" wrapText="1"/>
    </xf>
    <xf numFmtId="168" fontId="175" fillId="0" borderId="0" xfId="1" applyFont="1" applyFill="1" applyAlignment="1">
      <alignment vertical="center"/>
    </xf>
    <xf numFmtId="170" fontId="175" fillId="0" borderId="0" xfId="0" applyNumberFormat="1" applyFont="1" applyFill="1" applyAlignment="1">
      <alignment vertical="center"/>
    </xf>
    <xf numFmtId="168" fontId="175" fillId="0" borderId="28" xfId="1" applyFont="1" applyFill="1" applyBorder="1" applyAlignment="1">
      <alignment horizontal="right" vertical="center" wrapText="1"/>
    </xf>
    <xf numFmtId="10" fontId="175" fillId="0" borderId="0" xfId="2" applyNumberFormat="1" applyFont="1" applyFill="1" applyAlignment="1">
      <alignment vertical="center"/>
    </xf>
    <xf numFmtId="10" fontId="175" fillId="0" borderId="0" xfId="1" applyNumberFormat="1" applyFont="1" applyFill="1" applyAlignment="1">
      <alignment vertical="center"/>
    </xf>
    <xf numFmtId="0" fontId="175" fillId="0" borderId="24" xfId="0" applyFont="1" applyFill="1" applyBorder="1" applyAlignment="1">
      <alignment vertical="center"/>
    </xf>
    <xf numFmtId="170" fontId="214" fillId="0" borderId="24" xfId="1" applyNumberFormat="1" applyFont="1" applyFill="1" applyBorder="1" applyAlignment="1">
      <alignment vertical="center"/>
    </xf>
    <xf numFmtId="168" fontId="214" fillId="0" borderId="24" xfId="1" applyFont="1" applyFill="1" applyBorder="1" applyAlignment="1">
      <alignment vertical="center"/>
    </xf>
    <xf numFmtId="3" fontId="175" fillId="0" borderId="0" xfId="0" applyNumberFormat="1" applyFont="1" applyFill="1" applyAlignment="1">
      <alignment vertical="center"/>
    </xf>
    <xf numFmtId="194" fontId="175" fillId="0" borderId="0" xfId="79" applyNumberFormat="1" applyFont="1" applyFill="1" applyAlignment="1">
      <alignment horizontal="right" vertical="center"/>
    </xf>
    <xf numFmtId="173" fontId="175" fillId="0" borderId="0" xfId="2" applyNumberFormat="1" applyFont="1" applyFill="1" applyAlignment="1">
      <alignment vertical="center"/>
    </xf>
    <xf numFmtId="173" fontId="175" fillId="0" borderId="0" xfId="1" applyNumberFormat="1" applyFont="1" applyFill="1" applyAlignment="1">
      <alignment vertical="center"/>
    </xf>
    <xf numFmtId="0" fontId="175" fillId="0" borderId="0" xfId="43917" applyFont="1"/>
    <xf numFmtId="37" fontId="175" fillId="0" borderId="0" xfId="43920" applyNumberFormat="1" applyFont="1"/>
    <xf numFmtId="168" fontId="175" fillId="0" borderId="0" xfId="43920" applyFont="1"/>
    <xf numFmtId="9" fontId="175" fillId="0" borderId="0" xfId="2" applyFont="1" applyFill="1" applyAlignment="1">
      <alignment vertical="center"/>
    </xf>
    <xf numFmtId="0" fontId="175" fillId="0" borderId="0" xfId="0" applyFont="1" applyFill="1"/>
    <xf numFmtId="0" fontId="175" fillId="0" borderId="0" xfId="79" applyFont="1" applyFill="1" applyAlignment="1">
      <alignment horizontal="left" vertical="center"/>
    </xf>
    <xf numFmtId="193" fontId="175" fillId="0" borderId="0" xfId="79" applyNumberFormat="1" applyFont="1" applyFill="1" applyAlignment="1">
      <alignment horizontal="right" vertical="center"/>
    </xf>
    <xf numFmtId="4" fontId="175" fillId="0" borderId="0" xfId="79" applyNumberFormat="1" applyFont="1" applyFill="1" applyAlignment="1">
      <alignment horizontal="right" vertical="center"/>
    </xf>
    <xf numFmtId="0" fontId="175" fillId="0" borderId="0" xfId="35073" applyFont="1" applyFill="1" applyBorder="1" applyAlignment="1">
      <alignment horizontal="center" vertical="center"/>
    </xf>
    <xf numFmtId="168" fontId="175" fillId="0" borderId="0" xfId="1" applyFont="1" applyFill="1" applyBorder="1" applyAlignment="1">
      <alignment vertical="center"/>
    </xf>
    <xf numFmtId="172" fontId="175" fillId="0" borderId="0" xfId="0" applyNumberFormat="1" applyFont="1" applyFill="1" applyAlignment="1">
      <alignment vertical="center"/>
    </xf>
    <xf numFmtId="179" fontId="175" fillId="0" borderId="0" xfId="0" applyNumberFormat="1" applyFont="1" applyFill="1" applyBorder="1" applyAlignment="1">
      <alignment vertical="center"/>
    </xf>
    <xf numFmtId="172" fontId="175" fillId="0" borderId="1" xfId="0" applyNumberFormat="1" applyFont="1" applyFill="1" applyBorder="1" applyAlignment="1">
      <alignment vertical="center"/>
    </xf>
    <xf numFmtId="168" fontId="175" fillId="0" borderId="1" xfId="1" applyFont="1" applyFill="1" applyBorder="1" applyAlignment="1">
      <alignment vertical="center"/>
    </xf>
    <xf numFmtId="172" fontId="175" fillId="0" borderId="1" xfId="0" applyNumberFormat="1" applyFont="1" applyFill="1" applyBorder="1" applyAlignment="1">
      <alignment horizontal="center" vertical="center" wrapText="1"/>
    </xf>
    <xf numFmtId="173" fontId="175" fillId="0" borderId="0" xfId="2" applyNumberFormat="1" applyFont="1" applyFill="1" applyAlignment="1">
      <alignment horizontal="center" vertical="center" wrapText="1"/>
    </xf>
    <xf numFmtId="168" fontId="175" fillId="0" borderId="1" xfId="1" applyFont="1" applyFill="1" applyBorder="1" applyAlignment="1">
      <alignment horizontal="center" vertical="center" wrapText="1"/>
    </xf>
    <xf numFmtId="168" fontId="175" fillId="0" borderId="0" xfId="1" applyFont="1" applyFill="1"/>
    <xf numFmtId="0" fontId="175" fillId="0" borderId="0" xfId="4454" applyFont="1" applyFill="1" applyBorder="1" applyAlignment="1">
      <alignment horizontal="center"/>
    </xf>
    <xf numFmtId="0" fontId="234" fillId="2" borderId="0" xfId="28" applyFont="1" applyFill="1" applyBorder="1" applyAlignment="1">
      <alignment horizontal="center" vertical="center" wrapText="1"/>
    </xf>
    <xf numFmtId="0" fontId="222" fillId="2" borderId="0" xfId="28" applyFont="1" applyFill="1" applyBorder="1" applyAlignment="1">
      <alignment horizontal="center" vertical="center"/>
    </xf>
    <xf numFmtId="168" fontId="222" fillId="2" borderId="0" xfId="17580" applyFont="1" applyFill="1" applyBorder="1" applyAlignment="1">
      <alignment horizontal="center" vertical="center"/>
    </xf>
    <xf numFmtId="0" fontId="222" fillId="2" borderId="0" xfId="28" applyFont="1" applyFill="1" applyBorder="1" applyAlignment="1">
      <alignment horizontal="center" vertical="center" wrapText="1"/>
    </xf>
    <xf numFmtId="1" fontId="174" fillId="0" borderId="0" xfId="28" applyNumberFormat="1" applyFont="1" applyFill="1" applyBorder="1" applyAlignment="1">
      <alignment horizontal="center" vertical="center" wrapText="1"/>
    </xf>
    <xf numFmtId="164" fontId="174" fillId="0" borderId="0" xfId="28" applyNumberFormat="1" applyFont="1" applyFill="1" applyBorder="1" applyAlignment="1">
      <alignment horizontal="center" vertical="center" wrapText="1"/>
    </xf>
    <xf numFmtId="0" fontId="174" fillId="2" borderId="0" xfId="28" applyFont="1" applyFill="1" applyBorder="1" applyAlignment="1">
      <alignment horizontal="center" vertical="center" wrapText="1"/>
    </xf>
    <xf numFmtId="1" fontId="174" fillId="2" borderId="0" xfId="28" applyNumberFormat="1" applyFont="1" applyFill="1" applyBorder="1" applyAlignment="1">
      <alignment horizontal="center" vertical="center" wrapText="1"/>
    </xf>
    <xf numFmtId="200" fontId="174" fillId="2" borderId="0" xfId="28" applyNumberFormat="1" applyFont="1" applyFill="1" applyBorder="1" applyAlignment="1">
      <alignment horizontal="center" vertical="center" wrapText="1"/>
    </xf>
    <xf numFmtId="0" fontId="175" fillId="0" borderId="0" xfId="0" applyFont="1" applyFill="1" applyBorder="1" applyAlignment="1">
      <alignment horizontal="left" vertical="center" wrapText="1"/>
    </xf>
    <xf numFmtId="0" fontId="175" fillId="0" borderId="0" xfId="35074" applyFont="1" applyFill="1" applyAlignment="1">
      <alignment vertical="center"/>
    </xf>
    <xf numFmtId="0" fontId="214" fillId="0" borderId="1" xfId="35074" applyFont="1" applyFill="1" applyBorder="1" applyAlignment="1">
      <alignment vertical="center"/>
    </xf>
    <xf numFmtId="0" fontId="214" fillId="0" borderId="1" xfId="0" applyFont="1" applyFill="1" applyBorder="1" applyAlignment="1">
      <alignment horizontal="center" vertical="center"/>
    </xf>
    <xf numFmtId="0" fontId="175" fillId="0" borderId="1" xfId="35074" applyFont="1" applyFill="1" applyBorder="1" applyAlignment="1">
      <alignment vertical="center"/>
    </xf>
    <xf numFmtId="170" fontId="175" fillId="0" borderId="1" xfId="1" applyNumberFormat="1" applyFont="1" applyFill="1" applyBorder="1" applyAlignment="1">
      <alignment horizontal="center" vertical="center"/>
    </xf>
    <xf numFmtId="177" fontId="214" fillId="0" borderId="1" xfId="0" applyNumberFormat="1" applyFont="1" applyFill="1" applyBorder="1" applyAlignment="1">
      <alignment horizontal="centerContinuous" vertical="center"/>
    </xf>
    <xf numFmtId="170" fontId="214" fillId="0" borderId="1" xfId="1" applyNumberFormat="1" applyFont="1" applyFill="1" applyBorder="1" applyAlignment="1">
      <alignment horizontal="center" vertical="center"/>
    </xf>
    <xf numFmtId="175" fontId="175" fillId="0" borderId="0" xfId="0" applyNumberFormat="1" applyFont="1" applyFill="1" applyAlignment="1">
      <alignment vertical="center"/>
    </xf>
    <xf numFmtId="167" fontId="175" fillId="0" borderId="0" xfId="0" applyNumberFormat="1" applyFont="1" applyFill="1" applyAlignment="1">
      <alignment vertical="center"/>
    </xf>
    <xf numFmtId="0" fontId="175" fillId="0" borderId="0" xfId="0" applyFont="1" applyFill="1" applyAlignment="1">
      <alignment horizontal="right" vertical="center"/>
    </xf>
    <xf numFmtId="0" fontId="175" fillId="0" borderId="0" xfId="35075" applyFont="1" applyFill="1" applyBorder="1" applyAlignment="1">
      <alignment vertical="center" wrapText="1"/>
    </xf>
    <xf numFmtId="0" fontId="175" fillId="0" borderId="0" xfId="35075" applyFont="1" applyFill="1" applyBorder="1" applyAlignment="1">
      <alignment horizontal="right" vertical="center" wrapText="1"/>
    </xf>
    <xf numFmtId="171" fontId="175" fillId="0" borderId="0" xfId="35075" applyNumberFormat="1" applyFont="1" applyFill="1" applyBorder="1" applyAlignment="1">
      <alignment horizontal="right" vertical="center" wrapText="1"/>
    </xf>
    <xf numFmtId="177" fontId="175" fillId="0" borderId="0" xfId="0" applyNumberFormat="1" applyFont="1" applyFill="1" applyBorder="1" applyAlignment="1">
      <alignment horizontal="center" vertical="center"/>
    </xf>
    <xf numFmtId="179" fontId="175" fillId="0" borderId="0" xfId="0" applyNumberFormat="1" applyFont="1" applyFill="1" applyBorder="1" applyAlignment="1">
      <alignment horizontal="center" vertical="center" wrapText="1"/>
    </xf>
    <xf numFmtId="172" fontId="175" fillId="0" borderId="0" xfId="0" applyNumberFormat="1" applyFont="1" applyFill="1" applyBorder="1" applyAlignment="1">
      <alignment horizontal="center" vertical="center" wrapText="1"/>
    </xf>
    <xf numFmtId="0" fontId="214" fillId="0" borderId="0" xfId="0" applyFont="1" applyFill="1" applyBorder="1" applyAlignment="1">
      <alignment horizontal="center" vertical="center"/>
    </xf>
    <xf numFmtId="0" fontId="214" fillId="0" borderId="0" xfId="0" applyFont="1" applyFill="1" applyBorder="1" applyAlignment="1">
      <alignment horizontal="right" vertical="center"/>
    </xf>
    <xf numFmtId="172" fontId="175" fillId="0" borderId="0" xfId="0" applyNumberFormat="1" applyFont="1" applyFill="1" applyBorder="1" applyAlignment="1">
      <alignment vertical="center"/>
    </xf>
    <xf numFmtId="170" fontId="214" fillId="0" borderId="0" xfId="1" applyNumberFormat="1" applyFont="1" applyFill="1" applyBorder="1" applyAlignment="1">
      <alignment vertical="center"/>
    </xf>
    <xf numFmtId="168" fontId="214" fillId="0" borderId="0" xfId="1" applyFont="1" applyFill="1" applyBorder="1" applyAlignment="1">
      <alignment vertical="center"/>
    </xf>
    <xf numFmtId="168" fontId="175" fillId="0" borderId="0" xfId="35077" applyFont="1" applyFill="1"/>
    <xf numFmtId="0" fontId="214" fillId="0" borderId="2" xfId="0" applyFont="1" applyFill="1" applyBorder="1" applyAlignment="1">
      <alignment horizontal="center" vertical="center" wrapText="1"/>
    </xf>
    <xf numFmtId="0" fontId="214" fillId="0" borderId="24" xfId="79" applyFont="1" applyFill="1" applyBorder="1" applyAlignment="1">
      <alignment horizontal="center" vertical="center" wrapText="1"/>
    </xf>
    <xf numFmtId="49" fontId="175" fillId="0" borderId="1" xfId="0" applyNumberFormat="1" applyFont="1" applyFill="1" applyBorder="1" applyAlignment="1">
      <alignment vertical="center" wrapText="1"/>
    </xf>
    <xf numFmtId="177" fontId="214" fillId="0" borderId="24" xfId="0" applyNumberFormat="1" applyFont="1" applyFill="1" applyBorder="1" applyAlignment="1">
      <alignment vertical="center" wrapText="1"/>
    </xf>
    <xf numFmtId="179" fontId="214" fillId="0" borderId="37" xfId="0" applyNumberFormat="1" applyFont="1" applyFill="1" applyBorder="1" applyAlignment="1">
      <alignment horizontal="center" vertical="center" wrapText="1"/>
    </xf>
    <xf numFmtId="0" fontId="214" fillId="0" borderId="38" xfId="0" applyFont="1" applyFill="1" applyBorder="1" applyAlignment="1">
      <alignment horizontal="center" vertical="center" wrapText="1"/>
    </xf>
    <xf numFmtId="170" fontId="214" fillId="0" borderId="0" xfId="1" applyNumberFormat="1" applyFont="1" applyFill="1" applyBorder="1" applyAlignment="1">
      <alignment horizontal="center" vertical="center"/>
    </xf>
    <xf numFmtId="177" fontId="214" fillId="0" borderId="0" xfId="0" applyNumberFormat="1" applyFont="1" applyFill="1" applyBorder="1" applyAlignment="1">
      <alignment vertical="center" wrapText="1"/>
    </xf>
    <xf numFmtId="0" fontId="175" fillId="0" borderId="0" xfId="35076" applyFont="1" applyFill="1"/>
    <xf numFmtId="168" fontId="175" fillId="0" borderId="0" xfId="7" applyFont="1" applyFill="1" applyAlignment="1">
      <alignment vertical="center"/>
    </xf>
    <xf numFmtId="0" fontId="214" fillId="0" borderId="24" xfId="0" applyFont="1" applyFill="1" applyBorder="1" applyAlignment="1">
      <alignment horizontal="center" vertical="center" wrapText="1"/>
    </xf>
    <xf numFmtId="204" fontId="175" fillId="0" borderId="0" xfId="0" applyNumberFormat="1" applyFont="1" applyFill="1" applyBorder="1" applyAlignment="1">
      <alignment horizontal="center" vertical="center"/>
    </xf>
    <xf numFmtId="168" fontId="175" fillId="0" borderId="0" xfId="35077" applyFont="1" applyFill="1" applyAlignment="1">
      <alignment horizontal="center"/>
    </xf>
    <xf numFmtId="0" fontId="214" fillId="0" borderId="24" xfId="0" applyFont="1" applyFill="1" applyBorder="1" applyAlignment="1">
      <alignment horizontal="center" vertical="center"/>
    </xf>
    <xf numFmtId="199" fontId="214" fillId="0" borderId="24" xfId="7" applyNumberFormat="1" applyFont="1" applyFill="1" applyBorder="1" applyAlignment="1">
      <alignment horizontal="center" vertical="center" wrapText="1"/>
    </xf>
    <xf numFmtId="168" fontId="175" fillId="0" borderId="0" xfId="1" applyFont="1" applyFill="1" applyBorder="1" applyAlignment="1">
      <alignment vertical="center" wrapText="1"/>
    </xf>
    <xf numFmtId="168" fontId="175" fillId="0" borderId="0" xfId="1" applyFont="1" applyFill="1" applyBorder="1" applyAlignment="1">
      <alignment horizontal="right" vertical="center" wrapText="1"/>
    </xf>
    <xf numFmtId="0" fontId="175" fillId="0" borderId="0" xfId="4" applyFont="1" applyFill="1" applyBorder="1" applyAlignment="1">
      <alignment horizontal="right" vertical="center" wrapText="1"/>
    </xf>
    <xf numFmtId="0" fontId="175" fillId="0" borderId="0" xfId="35079" applyFont="1" applyFill="1" applyBorder="1" applyAlignment="1">
      <alignment horizontal="right" vertical="center" wrapText="1"/>
    </xf>
    <xf numFmtId="168" fontId="175" fillId="0" borderId="0" xfId="0" applyNumberFormat="1" applyFont="1" applyFill="1" applyAlignment="1">
      <alignment vertical="center"/>
    </xf>
    <xf numFmtId="0" fontId="175" fillId="0" borderId="0" xfId="35080" applyFont="1" applyFill="1" applyBorder="1" applyAlignment="1">
      <alignment vertical="center"/>
    </xf>
    <xf numFmtId="0" fontId="175" fillId="0" borderId="0" xfId="35080" applyFont="1" applyFill="1" applyBorder="1" applyAlignment="1">
      <alignment horizontal="center" vertical="center"/>
    </xf>
    <xf numFmtId="0" fontId="175" fillId="0" borderId="0" xfId="35080" applyFont="1" applyFill="1" applyBorder="1" applyAlignment="1">
      <alignment vertical="center" wrapText="1"/>
    </xf>
    <xf numFmtId="0" fontId="175" fillId="0" borderId="0" xfId="35080" applyFont="1" applyFill="1" applyBorder="1" applyAlignment="1">
      <alignment horizontal="right" vertical="center" wrapText="1"/>
    </xf>
    <xf numFmtId="0" fontId="175" fillId="0" borderId="0" xfId="0" applyFont="1" applyFill="1" applyAlignment="1">
      <alignment vertical="center" wrapText="1"/>
    </xf>
    <xf numFmtId="179" fontId="175" fillId="0" borderId="0" xfId="35080" applyNumberFormat="1" applyFont="1" applyFill="1" applyBorder="1" applyAlignment="1">
      <alignment vertical="center"/>
    </xf>
    <xf numFmtId="196" fontId="175" fillId="0" borderId="0" xfId="35080" applyNumberFormat="1" applyFont="1" applyFill="1" applyAlignment="1">
      <alignment vertical="center"/>
    </xf>
    <xf numFmtId="172" fontId="175" fillId="0" borderId="0" xfId="35080" applyNumberFormat="1" applyFont="1" applyFill="1" applyAlignment="1">
      <alignment vertical="center"/>
    </xf>
    <xf numFmtId="0" fontId="175" fillId="0" borderId="0" xfId="35080" applyFont="1" applyFill="1" applyAlignment="1">
      <alignment vertical="center"/>
    </xf>
    <xf numFmtId="179" fontId="175" fillId="0" borderId="0" xfId="35080" applyNumberFormat="1" applyFont="1" applyFill="1" applyBorder="1" applyAlignment="1">
      <alignment horizontal="center" vertical="center" wrapText="1"/>
    </xf>
    <xf numFmtId="196" fontId="175" fillId="0" borderId="0" xfId="35080" applyNumberFormat="1" applyFont="1" applyFill="1" applyAlignment="1">
      <alignment horizontal="center" vertical="center" wrapText="1"/>
    </xf>
    <xf numFmtId="172" fontId="175" fillId="0" borderId="0" xfId="35080" applyNumberFormat="1" applyFont="1" applyFill="1" applyAlignment="1">
      <alignment horizontal="center" vertical="center" wrapText="1"/>
    </xf>
    <xf numFmtId="0" fontId="175" fillId="0" borderId="0" xfId="35080" applyFont="1" applyFill="1" applyAlignment="1">
      <alignment horizontal="center" vertical="center" wrapText="1"/>
    </xf>
    <xf numFmtId="0" fontId="175" fillId="0" borderId="0" xfId="0" applyFont="1" applyFill="1" applyBorder="1" applyAlignment="1">
      <alignment horizontal="center" vertical="center" wrapText="1"/>
    </xf>
    <xf numFmtId="175" fontId="214" fillId="0" borderId="0" xfId="0" applyNumberFormat="1" applyFont="1" applyFill="1" applyBorder="1" applyAlignment="1">
      <alignment vertical="center"/>
    </xf>
    <xf numFmtId="175" fontId="175" fillId="0" borderId="0" xfId="0" applyNumberFormat="1" applyFont="1" applyFill="1" applyBorder="1" applyAlignment="1">
      <alignment vertical="center"/>
    </xf>
    <xf numFmtId="0" fontId="175" fillId="0" borderId="0" xfId="5" applyFont="1" applyFill="1" applyBorder="1" applyAlignment="1">
      <alignment horizontal="right" vertical="center" wrapText="1"/>
    </xf>
    <xf numFmtId="0" fontId="214" fillId="0" borderId="0" xfId="0" applyFont="1" applyFill="1" applyBorder="1" applyAlignment="1">
      <alignment horizontal="left" vertical="center"/>
    </xf>
    <xf numFmtId="172" fontId="214" fillId="0" borderId="0" xfId="0" applyNumberFormat="1" applyFont="1" applyFill="1" applyBorder="1" applyAlignment="1">
      <alignment vertical="center"/>
    </xf>
    <xf numFmtId="178" fontId="214" fillId="0" borderId="0" xfId="0" applyNumberFormat="1" applyFont="1" applyFill="1" applyBorder="1" applyAlignment="1">
      <alignment vertical="center"/>
    </xf>
    <xf numFmtId="0" fontId="214" fillId="0" borderId="0" xfId="0" applyFont="1" applyFill="1" applyAlignment="1">
      <alignment vertical="center"/>
    </xf>
    <xf numFmtId="4" fontId="175" fillId="0" borderId="0" xfId="0" applyNumberFormat="1" applyFont="1" applyFill="1" applyBorder="1" applyAlignment="1">
      <alignment vertical="center"/>
    </xf>
    <xf numFmtId="4" fontId="175" fillId="0" borderId="0" xfId="0" applyNumberFormat="1" applyFont="1" applyFill="1" applyBorder="1" applyAlignment="1">
      <alignment vertical="center" wrapText="1"/>
    </xf>
    <xf numFmtId="0" fontId="214" fillId="0" borderId="0" xfId="14" applyFont="1" applyFill="1" applyBorder="1" applyAlignment="1">
      <alignment horizontal="right" vertical="center" wrapText="1"/>
    </xf>
    <xf numFmtId="4" fontId="214" fillId="0" borderId="0" xfId="0" applyNumberFormat="1" applyFont="1" applyFill="1" applyBorder="1" applyAlignment="1">
      <alignment vertical="center"/>
    </xf>
    <xf numFmtId="168" fontId="176" fillId="0" borderId="40" xfId="1" applyFont="1" applyFill="1" applyBorder="1" applyAlignment="1">
      <alignment horizontal="right" wrapText="1"/>
    </xf>
    <xf numFmtId="0" fontId="176" fillId="0" borderId="40" xfId="43924" applyFont="1" applyFill="1" applyBorder="1" applyAlignment="1">
      <alignment wrapText="1"/>
    </xf>
    <xf numFmtId="0" fontId="176" fillId="0" borderId="40" xfId="43931" applyFont="1" applyFill="1" applyBorder="1" applyAlignment="1">
      <alignment horizontal="right" wrapText="1"/>
    </xf>
    <xf numFmtId="0" fontId="176" fillId="0" borderId="28" xfId="35104" applyFont="1" applyFill="1" applyBorder="1" applyAlignment="1">
      <alignment wrapText="1"/>
    </xf>
    <xf numFmtId="0" fontId="176" fillId="0" borderId="28" xfId="35104" applyFont="1" applyFill="1" applyBorder="1" applyAlignment="1">
      <alignment horizontal="right" wrapText="1"/>
    </xf>
    <xf numFmtId="168" fontId="176" fillId="0" borderId="28" xfId="1" applyFont="1" applyFill="1" applyBorder="1" applyAlignment="1">
      <alignment horizontal="right" wrapText="1"/>
    </xf>
    <xf numFmtId="179" fontId="175" fillId="0" borderId="1" xfId="35092" applyNumberFormat="1" applyFont="1" applyFill="1" applyBorder="1" applyAlignment="1">
      <alignment vertical="center"/>
    </xf>
    <xf numFmtId="172" fontId="175" fillId="0" borderId="1" xfId="35092" applyNumberFormat="1" applyFont="1" applyFill="1" applyBorder="1" applyAlignment="1">
      <alignment vertical="center"/>
    </xf>
    <xf numFmtId="0" fontId="175" fillId="0" borderId="47" xfId="35068" applyFont="1" applyFill="1" applyBorder="1" applyAlignment="1">
      <alignment horizontal="center"/>
    </xf>
    <xf numFmtId="0" fontId="175" fillId="0" borderId="1" xfId="35070" applyFont="1" applyFill="1" applyBorder="1" applyAlignment="1">
      <alignment vertical="center" wrapText="1"/>
    </xf>
    <xf numFmtId="0" fontId="175" fillId="0" borderId="1" xfId="35071" applyNumberFormat="1" applyFont="1" applyFill="1" applyBorder="1" applyAlignment="1">
      <alignment vertical="center"/>
    </xf>
    <xf numFmtId="168" fontId="175" fillId="0" borderId="48" xfId="1" applyFont="1" applyFill="1" applyBorder="1" applyAlignment="1">
      <alignment horizontal="right" vertical="center" wrapText="1"/>
    </xf>
    <xf numFmtId="0" fontId="175" fillId="0" borderId="1" xfId="14" applyFont="1" applyFill="1" applyBorder="1" applyAlignment="1">
      <alignment horizontal="center" vertical="center"/>
    </xf>
    <xf numFmtId="0" fontId="175" fillId="0" borderId="1" xfId="14" applyFont="1" applyFill="1" applyBorder="1" applyAlignment="1">
      <alignment horizontal="center" vertical="center" wrapText="1"/>
    </xf>
    <xf numFmtId="0" fontId="175" fillId="0" borderId="1" xfId="35072" applyFont="1" applyFill="1" applyBorder="1"/>
    <xf numFmtId="168" fontId="175" fillId="0" borderId="1" xfId="35072" applyNumberFormat="1" applyFont="1" applyFill="1" applyBorder="1"/>
    <xf numFmtId="0" fontId="175" fillId="0" borderId="1" xfId="35072" applyFont="1" applyFill="1" applyBorder="1" applyAlignment="1">
      <alignment horizontal="center"/>
    </xf>
    <xf numFmtId="0" fontId="175" fillId="0" borderId="1" xfId="4348" applyFont="1" applyFill="1" applyBorder="1" applyAlignment="1">
      <alignment horizontal="center"/>
    </xf>
    <xf numFmtId="0" fontId="175" fillId="0" borderId="1" xfId="0" applyFont="1" applyFill="1" applyBorder="1"/>
    <xf numFmtId="168" fontId="175" fillId="0" borderId="1" xfId="1" applyFont="1" applyFill="1" applyBorder="1"/>
    <xf numFmtId="0" fontId="175" fillId="0" borderId="1" xfId="4348" applyFont="1" applyFill="1" applyBorder="1" applyAlignment="1">
      <alignment horizontal="center" wrapText="1"/>
    </xf>
    <xf numFmtId="49" fontId="180" fillId="0" borderId="0" xfId="0" applyNumberFormat="1" applyFont="1" applyFill="1" applyAlignment="1">
      <alignment horizontal="left" vertical="center"/>
    </xf>
    <xf numFmtId="168" fontId="180" fillId="0" borderId="0" xfId="1" applyFont="1" applyFill="1" applyAlignment="1">
      <alignment horizontal="left" vertical="center"/>
    </xf>
    <xf numFmtId="168" fontId="175" fillId="0" borderId="0" xfId="1" applyFont="1" applyFill="1" applyBorder="1" applyAlignment="1">
      <alignment horizontal="left" vertical="center"/>
    </xf>
    <xf numFmtId="0" fontId="175" fillId="0" borderId="0" xfId="0" applyFont="1" applyFill="1" applyAlignment="1">
      <alignment horizontal="left"/>
    </xf>
    <xf numFmtId="0" fontId="175" fillId="0" borderId="0" xfId="0" applyFont="1" applyFill="1" applyAlignment="1">
      <alignment horizontal="left" vertical="center"/>
    </xf>
    <xf numFmtId="49" fontId="180" fillId="0" borderId="0" xfId="0" applyNumberFormat="1" applyFont="1" applyFill="1" applyAlignment="1">
      <alignment horizontal="left"/>
    </xf>
    <xf numFmtId="0" fontId="212" fillId="0" borderId="0" xfId="6" applyFont="1" applyFill="1" applyBorder="1" applyAlignment="1">
      <alignment horizontal="left" wrapText="1"/>
    </xf>
    <xf numFmtId="0" fontId="180" fillId="0" borderId="0" xfId="0" applyFont="1" applyFill="1" applyAlignment="1">
      <alignment horizontal="left"/>
    </xf>
    <xf numFmtId="168" fontId="180" fillId="0" borderId="0" xfId="1" applyFont="1" applyFill="1" applyAlignment="1">
      <alignment horizontal="left"/>
    </xf>
    <xf numFmtId="168" fontId="175" fillId="0" borderId="0" xfId="1" applyFont="1" applyFill="1" applyBorder="1" applyAlignment="1">
      <alignment horizontal="left"/>
    </xf>
    <xf numFmtId="0" fontId="212" fillId="0" borderId="0" xfId="6" applyFont="1" applyFill="1" applyBorder="1" applyAlignment="1">
      <alignment wrapText="1"/>
    </xf>
    <xf numFmtId="168" fontId="175" fillId="0" borderId="0" xfId="1" applyFont="1" applyFill="1" applyAlignment="1">
      <alignment horizontal="left" vertical="center"/>
    </xf>
    <xf numFmtId="168" fontId="175" fillId="0" borderId="1" xfId="1" applyFont="1" applyFill="1" applyBorder="1" applyAlignment="1">
      <alignment horizontal="center" wrapText="1"/>
    </xf>
    <xf numFmtId="172" fontId="175" fillId="0" borderId="1" xfId="0" applyNumberFormat="1" applyFont="1" applyFill="1" applyBorder="1" applyAlignment="1">
      <alignment horizontal="center"/>
    </xf>
    <xf numFmtId="179" fontId="175" fillId="0" borderId="1" xfId="0" applyNumberFormat="1" applyFont="1" applyFill="1" applyBorder="1" applyAlignment="1">
      <alignment horizontal="center"/>
    </xf>
    <xf numFmtId="168" fontId="175" fillId="0" borderId="1" xfId="1" applyFont="1" applyFill="1" applyBorder="1" applyAlignment="1">
      <alignment horizontal="center"/>
    </xf>
    <xf numFmtId="172" fontId="175" fillId="0" borderId="1" xfId="0" applyNumberFormat="1" applyFont="1" applyFill="1" applyBorder="1" applyAlignment="1">
      <alignment horizontal="center" wrapText="1"/>
    </xf>
    <xf numFmtId="179" fontId="175" fillId="0" borderId="1" xfId="0" applyNumberFormat="1" applyFont="1" applyFill="1" applyBorder="1" applyAlignment="1">
      <alignment horizontal="center" wrapText="1"/>
    </xf>
    <xf numFmtId="172" fontId="235" fillId="0" borderId="1" xfId="0" applyNumberFormat="1" applyFont="1" applyFill="1" applyBorder="1" applyAlignment="1">
      <alignment horizontal="center" vertical="center" wrapText="1"/>
    </xf>
    <xf numFmtId="179" fontId="235" fillId="0" borderId="1" xfId="0" applyNumberFormat="1" applyFont="1" applyFill="1" applyBorder="1" applyAlignment="1">
      <alignment horizontal="center" vertical="center" wrapText="1"/>
    </xf>
    <xf numFmtId="168" fontId="235" fillId="0" borderId="1" xfId="1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236" fillId="31" borderId="1" xfId="0" applyFont="1" applyFill="1" applyBorder="1" applyAlignment="1">
      <alignment horizontal="center" vertical="center" wrapText="1"/>
    </xf>
    <xf numFmtId="0" fontId="188" fillId="30" borderId="1" xfId="0" applyFont="1" applyFill="1" applyBorder="1" applyAlignment="1">
      <alignment horizontal="center" vertical="center"/>
    </xf>
    <xf numFmtId="168" fontId="188" fillId="30" borderId="1" xfId="1" applyFont="1" applyFill="1" applyBorder="1" applyAlignment="1">
      <alignment horizontal="center" vertical="center"/>
    </xf>
    <xf numFmtId="0" fontId="188" fillId="30" borderId="1" xfId="0" applyFont="1" applyFill="1" applyBorder="1" applyAlignment="1">
      <alignment horizontal="center" vertical="center" wrapText="1"/>
    </xf>
    <xf numFmtId="0" fontId="188" fillId="0" borderId="4" xfId="79" applyFont="1" applyFill="1" applyBorder="1" applyAlignment="1">
      <alignment horizontal="center" vertical="center"/>
    </xf>
    <xf numFmtId="0" fontId="237" fillId="0" borderId="40" xfId="43942" applyFont="1" applyFill="1" applyBorder="1" applyAlignment="1">
      <alignment wrapText="1"/>
    </xf>
    <xf numFmtId="168" fontId="180" fillId="0" borderId="0" xfId="1" applyNumberFormat="1" applyFont="1" applyFill="1" applyAlignment="1">
      <alignment horizontal="centerContinuous" vertical="center"/>
    </xf>
    <xf numFmtId="168" fontId="180" fillId="0" borderId="0" xfId="1" applyNumberFormat="1" applyFont="1" applyFill="1" applyAlignment="1">
      <alignment vertical="center"/>
    </xf>
    <xf numFmtId="168" fontId="180" fillId="0" borderId="0" xfId="1" applyNumberFormat="1" applyFont="1" applyFill="1" applyAlignment="1">
      <alignment horizontal="center" vertical="center" wrapText="1"/>
    </xf>
    <xf numFmtId="168" fontId="180" fillId="0" borderId="0" xfId="1" applyNumberFormat="1" applyFont="1" applyFill="1" applyAlignment="1">
      <alignment horizontal="left"/>
    </xf>
    <xf numFmtId="168" fontId="212" fillId="0" borderId="0" xfId="1" applyNumberFormat="1" applyFont="1" applyFill="1" applyBorder="1" applyAlignment="1">
      <alignment horizontal="left" vertical="center" wrapText="1"/>
    </xf>
    <xf numFmtId="168" fontId="188" fillId="30" borderId="1" xfId="1" applyNumberFormat="1" applyFont="1" applyFill="1" applyBorder="1" applyAlignment="1">
      <alignment horizontal="center" vertical="center" wrapText="1"/>
    </xf>
    <xf numFmtId="168" fontId="180" fillId="0" borderId="0" xfId="1" applyNumberFormat="1" applyFont="1" applyFill="1" applyBorder="1" applyAlignment="1">
      <alignment vertical="center"/>
    </xf>
    <xf numFmtId="168" fontId="180" fillId="0" borderId="0" xfId="1" applyNumberFormat="1" applyFont="1" applyFill="1" applyAlignment="1">
      <alignment horizontal="left" vertical="center"/>
    </xf>
    <xf numFmtId="168" fontId="180" fillId="0" borderId="0" xfId="1" applyNumberFormat="1" applyFont="1" applyFill="1" applyAlignment="1">
      <alignment horizontal="center" vertical="center"/>
    </xf>
    <xf numFmtId="168" fontId="188" fillId="0" borderId="0" xfId="1" applyNumberFormat="1" applyFont="1" applyFill="1" applyBorder="1" applyAlignment="1">
      <alignment horizontal="center" vertical="center"/>
    </xf>
    <xf numFmtId="168" fontId="188" fillId="0" borderId="0" xfId="1" applyNumberFormat="1" applyFont="1" applyFill="1" applyAlignment="1">
      <alignment vertical="center"/>
    </xf>
    <xf numFmtId="0" fontId="240" fillId="0" borderId="0" xfId="0" applyFont="1" applyFill="1" applyAlignment="1">
      <alignment vertical="center"/>
    </xf>
    <xf numFmtId="0" fontId="181" fillId="0" borderId="0" xfId="0" applyFont="1" applyFill="1" applyAlignment="1">
      <alignment vertical="center" wrapText="1"/>
    </xf>
    <xf numFmtId="0" fontId="181" fillId="0" borderId="0" xfId="0" applyFont="1" applyFill="1" applyAlignment="1">
      <alignment vertical="center"/>
    </xf>
    <xf numFmtId="168" fontId="181" fillId="0" borderId="0" xfId="1" applyFont="1" applyFill="1" applyAlignment="1">
      <alignment vertical="center"/>
    </xf>
    <xf numFmtId="168" fontId="241" fillId="0" borderId="0" xfId="1" applyFont="1" applyFill="1" applyAlignment="1">
      <alignment vertical="center"/>
    </xf>
    <xf numFmtId="0" fontId="241" fillId="0" borderId="0" xfId="0" applyFont="1" applyFill="1" applyAlignment="1">
      <alignment vertical="center"/>
    </xf>
    <xf numFmtId="169" fontId="181" fillId="0" borderId="0" xfId="1" applyNumberFormat="1" applyFont="1" applyFill="1" applyAlignment="1">
      <alignment vertical="center"/>
    </xf>
    <xf numFmtId="0" fontId="188" fillId="0" borderId="1" xfId="0" applyFont="1" applyFill="1" applyBorder="1" applyAlignment="1">
      <alignment horizontal="center" vertical="center" wrapText="1"/>
    </xf>
    <xf numFmtId="167" fontId="179" fillId="0" borderId="1" xfId="35093" applyNumberFormat="1" applyFont="1" applyFill="1" applyBorder="1" applyAlignment="1">
      <alignment vertical="center"/>
    </xf>
    <xf numFmtId="167" fontId="183" fillId="0" borderId="1" xfId="35093" applyNumberFormat="1" applyFont="1" applyFill="1" applyBorder="1" applyAlignment="1">
      <alignment horizontal="center" vertical="center"/>
    </xf>
    <xf numFmtId="168" fontId="188" fillId="0" borderId="1" xfId="1" applyNumberFormat="1" applyFont="1" applyFill="1" applyBorder="1" applyAlignment="1">
      <alignment horizontal="center" vertical="center" wrapText="1"/>
    </xf>
    <xf numFmtId="0" fontId="214" fillId="0" borderId="4" xfId="0" applyFont="1" applyFill="1" applyBorder="1" applyAlignment="1">
      <alignment horizontal="center" vertical="center"/>
    </xf>
    <xf numFmtId="0" fontId="175" fillId="0" borderId="9" xfId="35074" applyFont="1" applyFill="1" applyBorder="1" applyAlignment="1">
      <alignment vertical="center"/>
    </xf>
    <xf numFmtId="0" fontId="237" fillId="0" borderId="40" xfId="43941" applyFont="1" applyFill="1" applyBorder="1" applyAlignment="1">
      <alignment vertical="center" wrapText="1"/>
    </xf>
    <xf numFmtId="0" fontId="176" fillId="0" borderId="40" xfId="43902" applyFont="1" applyFill="1" applyBorder="1" applyAlignment="1">
      <alignment horizontal="right" vertical="center" wrapText="1"/>
    </xf>
    <xf numFmtId="4" fontId="176" fillId="0" borderId="40" xfId="43902" applyNumberFormat="1" applyFont="1" applyFill="1" applyBorder="1" applyAlignment="1">
      <alignment horizontal="right" vertical="center" wrapText="1"/>
    </xf>
    <xf numFmtId="0" fontId="180" fillId="0" borderId="0" xfId="35069" applyFont="1" applyFill="1" applyBorder="1" applyAlignment="1">
      <alignment vertical="center" wrapText="1"/>
    </xf>
    <xf numFmtId="0" fontId="180" fillId="0" borderId="0" xfId="35069" applyFont="1" applyFill="1" applyBorder="1" applyAlignment="1">
      <alignment horizontal="right" vertical="center" wrapText="1"/>
    </xf>
    <xf numFmtId="0" fontId="175" fillId="0" borderId="28" xfId="35078" applyFont="1" applyFill="1" applyBorder="1" applyAlignment="1">
      <alignment horizontal="right" vertical="center" wrapText="1"/>
    </xf>
    <xf numFmtId="0" fontId="176" fillId="0" borderId="28" xfId="35126" applyFont="1" applyFill="1" applyBorder="1" applyAlignment="1">
      <alignment horizontal="right" vertical="center" wrapText="1"/>
    </xf>
    <xf numFmtId="0" fontId="237" fillId="27" borderId="39" xfId="43942" applyFont="1" applyFill="1" applyBorder="1" applyAlignment="1">
      <alignment horizontal="center"/>
    </xf>
    <xf numFmtId="0" fontId="245" fillId="0" borderId="40" xfId="43942" applyFont="1" applyFill="1" applyBorder="1" applyAlignment="1">
      <alignment wrapText="1"/>
    </xf>
    <xf numFmtId="0" fontId="30" fillId="0" borderId="0" xfId="43954"/>
    <xf numFmtId="0" fontId="244" fillId="0" borderId="0" xfId="43954" applyFont="1"/>
    <xf numFmtId="172" fontId="180" fillId="0" borderId="1" xfId="0" applyNumberFormat="1" applyFont="1" applyFill="1" applyBorder="1" applyAlignment="1">
      <alignment horizontal="center" vertical="center"/>
    </xf>
    <xf numFmtId="172" fontId="180" fillId="0" borderId="1" xfId="43899" applyNumberFormat="1" applyFont="1" applyFill="1" applyBorder="1" applyAlignment="1">
      <alignment horizontal="center" vertical="center"/>
    </xf>
    <xf numFmtId="0" fontId="188" fillId="0" borderId="1" xfId="79" applyFont="1" applyFill="1" applyBorder="1" applyAlignment="1">
      <alignment horizontal="center" vertical="center"/>
    </xf>
    <xf numFmtId="179" fontId="180" fillId="0" borderId="0" xfId="0" applyNumberFormat="1" applyFont="1" applyFill="1" applyAlignment="1">
      <alignment horizontal="center" vertical="center" wrapText="1"/>
    </xf>
    <xf numFmtId="0" fontId="247" fillId="27" borderId="39" xfId="43962" applyFont="1" applyFill="1" applyBorder="1" applyAlignment="1">
      <alignment horizontal="center"/>
    </xf>
    <xf numFmtId="0" fontId="247" fillId="0" borderId="40" xfId="43962" applyFont="1" applyFill="1" applyBorder="1" applyAlignment="1">
      <alignment wrapText="1"/>
    </xf>
    <xf numFmtId="0" fontId="247" fillId="0" borderId="40" xfId="43962" applyFont="1" applyFill="1" applyBorder="1" applyAlignment="1">
      <alignment horizontal="right" wrapText="1"/>
    </xf>
    <xf numFmtId="4" fontId="247" fillId="0" borderId="40" xfId="43962" applyNumberFormat="1" applyFont="1" applyFill="1" applyBorder="1" applyAlignment="1">
      <alignment horizontal="right" wrapText="1"/>
    </xf>
    <xf numFmtId="0" fontId="175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77" fillId="0" borderId="40" xfId="35106" applyFont="1" applyFill="1" applyBorder="1" applyAlignment="1">
      <alignment wrapText="1"/>
    </xf>
    <xf numFmtId="0" fontId="177" fillId="0" borderId="40" xfId="43998" applyFont="1" applyFill="1" applyBorder="1" applyAlignment="1">
      <alignment wrapText="1"/>
    </xf>
    <xf numFmtId="0" fontId="177" fillId="0" borderId="40" xfId="43998" applyFont="1" applyFill="1" applyBorder="1" applyAlignment="1">
      <alignment horizontal="right" wrapText="1"/>
    </xf>
    <xf numFmtId="0" fontId="218" fillId="0" borderId="0" xfId="43968" applyFont="1" applyFill="1" applyBorder="1" applyAlignment="1">
      <alignment vertical="center"/>
    </xf>
    <xf numFmtId="0" fontId="188" fillId="0" borderId="0" xfId="0" applyFont="1" applyFill="1" applyBorder="1" applyAlignment="1">
      <alignment horizontal="center" vertical="center"/>
    </xf>
    <xf numFmtId="4" fontId="180" fillId="0" borderId="0" xfId="0" applyNumberFormat="1" applyFont="1" applyFill="1" applyBorder="1" applyAlignment="1">
      <alignment horizontal="left" vertical="center"/>
    </xf>
    <xf numFmtId="4" fontId="254" fillId="0" borderId="0" xfId="0" applyNumberFormat="1" applyFont="1" applyFill="1" applyBorder="1" applyAlignment="1">
      <alignment horizontal="center" vertical="center"/>
    </xf>
    <xf numFmtId="4" fontId="180" fillId="0" borderId="0" xfId="0" applyNumberFormat="1" applyFont="1" applyFill="1" applyBorder="1" applyAlignment="1">
      <alignment horizontal="center" vertical="center" wrapText="1"/>
    </xf>
    <xf numFmtId="0" fontId="188" fillId="0" borderId="7" xfId="0" applyFont="1" applyFill="1" applyBorder="1" applyAlignment="1">
      <alignment horizontal="center" vertical="center" wrapText="1"/>
    </xf>
    <xf numFmtId="199" fontId="188" fillId="0" borderId="7" xfId="0" applyNumberFormat="1" applyFont="1" applyFill="1" applyBorder="1" applyAlignment="1">
      <alignment horizontal="center" vertical="center"/>
    </xf>
    <xf numFmtId="168" fontId="188" fillId="0" borderId="7" xfId="1" applyNumberFormat="1" applyFont="1" applyFill="1" applyBorder="1" applyAlignment="1">
      <alignment horizontal="center" vertical="center" wrapText="1"/>
    </xf>
    <xf numFmtId="0" fontId="180" fillId="0" borderId="44" xfId="0" applyFont="1" applyFill="1" applyBorder="1" applyAlignment="1">
      <alignment horizontal="center" vertical="center" wrapText="1"/>
    </xf>
    <xf numFmtId="9" fontId="180" fillId="0" borderId="45" xfId="2" applyNumberFormat="1" applyFont="1" applyFill="1" applyBorder="1" applyAlignment="1">
      <alignment horizontal="center" vertical="center" wrapText="1"/>
    </xf>
    <xf numFmtId="0" fontId="180" fillId="0" borderId="43" xfId="0" applyFont="1" applyFill="1" applyBorder="1" applyAlignment="1">
      <alignment horizontal="center" vertical="center" wrapText="1"/>
    </xf>
    <xf numFmtId="199" fontId="180" fillId="0" borderId="9" xfId="0" applyNumberFormat="1" applyFont="1" applyFill="1" applyBorder="1" applyAlignment="1">
      <alignment horizontal="center" vertical="center"/>
    </xf>
    <xf numFmtId="8" fontId="180" fillId="0" borderId="9" xfId="1" applyNumberFormat="1" applyFont="1" applyFill="1" applyBorder="1" applyAlignment="1">
      <alignment horizontal="center" vertical="center"/>
    </xf>
    <xf numFmtId="8" fontId="180" fillId="0" borderId="1" xfId="1" applyNumberFormat="1" applyFont="1" applyFill="1" applyBorder="1" applyAlignment="1">
      <alignment horizontal="center" vertical="center"/>
    </xf>
    <xf numFmtId="0" fontId="180" fillId="0" borderId="46" xfId="0" applyFont="1" applyFill="1" applyBorder="1" applyAlignment="1">
      <alignment horizontal="center" vertical="center" wrapText="1"/>
    </xf>
    <xf numFmtId="199" fontId="180" fillId="0" borderId="42" xfId="0" applyNumberFormat="1" applyFont="1" applyFill="1" applyBorder="1" applyAlignment="1">
      <alignment horizontal="center" vertical="center"/>
    </xf>
    <xf numFmtId="8" fontId="180" fillId="0" borderId="42" xfId="1" applyNumberFormat="1" applyFont="1" applyFill="1" applyBorder="1" applyAlignment="1">
      <alignment horizontal="center" vertical="center"/>
    </xf>
    <xf numFmtId="4" fontId="188" fillId="0" borderId="0" xfId="0" applyNumberFormat="1" applyFont="1" applyFill="1" applyBorder="1" applyAlignment="1">
      <alignment horizontal="center" vertical="center"/>
    </xf>
    <xf numFmtId="199" fontId="188" fillId="0" borderId="7" xfId="1" applyNumberFormat="1" applyFont="1" applyFill="1" applyBorder="1" applyAlignment="1">
      <alignment horizontal="center" vertical="center"/>
    </xf>
    <xf numFmtId="8" fontId="188" fillId="0" borderId="7" xfId="1" applyNumberFormat="1" applyFont="1" applyFill="1" applyBorder="1" applyAlignment="1">
      <alignment horizontal="center" vertical="center"/>
    </xf>
    <xf numFmtId="9" fontId="188" fillId="0" borderId="7" xfId="2" applyNumberFormat="1" applyFont="1" applyFill="1" applyBorder="1" applyAlignment="1">
      <alignment horizontal="center" vertical="center" wrapText="1"/>
    </xf>
    <xf numFmtId="199" fontId="188" fillId="0" borderId="0" xfId="1" applyNumberFormat="1" applyFont="1" applyFill="1" applyBorder="1" applyAlignment="1">
      <alignment horizontal="center" vertical="center" wrapText="1"/>
    </xf>
    <xf numFmtId="183" fontId="188" fillId="0" borderId="0" xfId="1" applyNumberFormat="1" applyFont="1" applyFill="1" applyBorder="1" applyAlignment="1">
      <alignment horizontal="center" vertical="center"/>
    </xf>
    <xf numFmtId="168" fontId="188" fillId="0" borderId="0" xfId="1" applyNumberFormat="1" applyFont="1" applyFill="1" applyBorder="1" applyAlignment="1">
      <alignment horizontal="center" vertical="center" wrapText="1"/>
    </xf>
    <xf numFmtId="199" fontId="180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79" fillId="0" borderId="1" xfId="28" applyFont="1" applyFill="1" applyBorder="1" applyAlignment="1">
      <alignment horizontal="center" vertical="center" wrapText="1"/>
    </xf>
    <xf numFmtId="168" fontId="188" fillId="0" borderId="1" xfId="1" applyFont="1" applyFill="1" applyBorder="1" applyAlignment="1">
      <alignment horizontal="center" vertical="center"/>
    </xf>
    <xf numFmtId="0" fontId="183" fillId="0" borderId="1" xfId="0" applyFont="1" applyFill="1" applyBorder="1" applyAlignment="1">
      <alignment horizontal="center" vertical="center" wrapText="1"/>
    </xf>
    <xf numFmtId="1" fontId="183" fillId="0" borderId="1" xfId="0" applyNumberFormat="1" applyFont="1" applyFill="1" applyBorder="1" applyAlignment="1">
      <alignment horizontal="center" vertical="center" wrapText="1"/>
    </xf>
    <xf numFmtId="200" fontId="183" fillId="0" borderId="1" xfId="0" applyNumberFormat="1" applyFont="1" applyFill="1" applyBorder="1" applyAlignment="1">
      <alignment horizontal="center" vertical="center" wrapText="1"/>
    </xf>
    <xf numFmtId="199" fontId="183" fillId="0" borderId="1" xfId="0" applyNumberFormat="1" applyFont="1" applyFill="1" applyBorder="1" applyAlignment="1">
      <alignment horizontal="center" vertical="center" wrapText="1"/>
    </xf>
    <xf numFmtId="0" fontId="179" fillId="0" borderId="1" xfId="28" applyFont="1" applyFill="1" applyBorder="1" applyAlignment="1">
      <alignment horizontal="left" vertical="center" wrapText="1"/>
    </xf>
    <xf numFmtId="0" fontId="180" fillId="0" borderId="0" xfId="35080" applyFont="1" applyFill="1" applyBorder="1" applyAlignment="1">
      <alignment horizontal="center" vertical="center" wrapText="1"/>
    </xf>
    <xf numFmtId="0" fontId="188" fillId="0" borderId="0" xfId="0" applyFont="1" applyFill="1" applyBorder="1" applyAlignment="1">
      <alignment horizontal="center" vertical="center"/>
    </xf>
    <xf numFmtId="168" fontId="188" fillId="0" borderId="1" xfId="1" applyNumberFormat="1" applyFont="1" applyFill="1" applyBorder="1" applyAlignment="1">
      <alignment vertical="center"/>
    </xf>
    <xf numFmtId="0" fontId="188" fillId="0" borderId="1" xfId="0" applyFont="1" applyFill="1" applyBorder="1" applyAlignment="1">
      <alignment vertical="center"/>
    </xf>
    <xf numFmtId="168" fontId="180" fillId="0" borderId="1" xfId="1" applyFont="1" applyFill="1" applyBorder="1" applyAlignment="1">
      <alignment vertical="center"/>
    </xf>
    <xf numFmtId="43" fontId="180" fillId="0" borderId="0" xfId="0" applyNumberFormat="1" applyFont="1" applyFill="1" applyAlignment="1">
      <alignment vertical="center"/>
    </xf>
    <xf numFmtId="9" fontId="180" fillId="0" borderId="1" xfId="2" applyFont="1" applyFill="1" applyBorder="1" applyAlignment="1">
      <alignment horizontal="center" vertical="center" wrapText="1"/>
    </xf>
    <xf numFmtId="9" fontId="188" fillId="0" borderId="1" xfId="0" applyNumberFormat="1" applyFont="1" applyFill="1" applyBorder="1" applyAlignment="1">
      <alignment horizontal="center" vertical="center" wrapText="1"/>
    </xf>
    <xf numFmtId="0" fontId="177" fillId="0" borderId="50" xfId="35134" applyFont="1" applyBorder="1" applyAlignment="1">
      <alignment wrapText="1"/>
    </xf>
    <xf numFmtId="0" fontId="177" fillId="0" borderId="50" xfId="35134" applyFont="1" applyBorder="1" applyAlignment="1">
      <alignment horizontal="right" wrapText="1"/>
    </xf>
    <xf numFmtId="168" fontId="177" fillId="0" borderId="50" xfId="1" applyFont="1" applyFill="1" applyBorder="1" applyAlignment="1">
      <alignment horizontal="right" wrapText="1"/>
    </xf>
    <xf numFmtId="199" fontId="240" fillId="0" borderId="0" xfId="0" applyNumberFormat="1" applyFont="1" applyFill="1" applyAlignment="1">
      <alignment horizontal="center" vertical="center"/>
    </xf>
    <xf numFmtId="199" fontId="240" fillId="0" borderId="0" xfId="0" applyNumberFormat="1" applyFont="1" applyFill="1" applyAlignment="1">
      <alignment vertical="center"/>
    </xf>
    <xf numFmtId="0" fontId="240" fillId="0" borderId="0" xfId="0" applyFont="1" applyFill="1" applyAlignment="1">
      <alignment horizontal="left" vertical="center"/>
    </xf>
    <xf numFmtId="4" fontId="240" fillId="0" borderId="0" xfId="0" applyNumberFormat="1" applyFont="1" applyFill="1" applyBorder="1" applyAlignment="1">
      <alignment horizontal="center" vertical="center"/>
    </xf>
    <xf numFmtId="168" fontId="240" fillId="0" borderId="0" xfId="1" applyFont="1" applyFill="1" applyBorder="1" applyAlignment="1">
      <alignment vertical="center"/>
    </xf>
    <xf numFmtId="43" fontId="240" fillId="0" borderId="0" xfId="0" applyNumberFormat="1" applyFont="1" applyFill="1" applyBorder="1" applyAlignment="1">
      <alignment vertical="center"/>
    </xf>
    <xf numFmtId="4" fontId="240" fillId="0" borderId="0" xfId="0" applyNumberFormat="1" applyFont="1" applyFill="1" applyBorder="1" applyAlignment="1">
      <alignment vertical="center"/>
    </xf>
    <xf numFmtId="0" fontId="175" fillId="2" borderId="0" xfId="0" applyFont="1" applyFill="1" applyBorder="1" applyAlignment="1">
      <alignment vertical="center"/>
    </xf>
    <xf numFmtId="0" fontId="214" fillId="2" borderId="0" xfId="0" applyFont="1" applyFill="1" applyBorder="1" applyAlignment="1">
      <alignment vertical="center"/>
    </xf>
    <xf numFmtId="0" fontId="180" fillId="2" borderId="0" xfId="0" applyFont="1" applyFill="1" applyBorder="1" applyAlignment="1">
      <alignment vertical="center"/>
    </xf>
    <xf numFmtId="17" fontId="188" fillId="2" borderId="0" xfId="0" applyNumberFormat="1" applyFont="1" applyFill="1" applyBorder="1" applyAlignment="1">
      <alignment vertical="center" wrapText="1"/>
    </xf>
    <xf numFmtId="0" fontId="214" fillId="2" borderId="0" xfId="35074" applyFont="1" applyFill="1" applyBorder="1" applyAlignment="1">
      <alignment vertical="center"/>
    </xf>
    <xf numFmtId="0" fontId="214" fillId="2" borderId="0" xfId="0" applyFont="1" applyFill="1" applyBorder="1" applyAlignment="1">
      <alignment horizontal="center" vertical="center"/>
    </xf>
    <xf numFmtId="0" fontId="188" fillId="2" borderId="0" xfId="0" applyFont="1" applyFill="1" applyBorder="1" applyAlignment="1">
      <alignment horizontal="center" vertical="center"/>
    </xf>
    <xf numFmtId="0" fontId="175" fillId="2" borderId="0" xfId="35074" applyFont="1" applyFill="1" applyBorder="1" applyAlignment="1">
      <alignment vertical="center"/>
    </xf>
    <xf numFmtId="170" fontId="175" fillId="2" borderId="0" xfId="1" applyNumberFormat="1" applyFont="1" applyFill="1" applyBorder="1" applyAlignment="1">
      <alignment horizontal="center" vertical="center"/>
    </xf>
    <xf numFmtId="172" fontId="175" fillId="2" borderId="0" xfId="0" applyNumberFormat="1" applyFont="1" applyFill="1" applyBorder="1" applyAlignment="1">
      <alignment vertical="center"/>
    </xf>
    <xf numFmtId="170" fontId="180" fillId="2" borderId="0" xfId="1" applyNumberFormat="1" applyFont="1" applyFill="1" applyBorder="1" applyAlignment="1">
      <alignment horizontal="center" vertical="center"/>
    </xf>
    <xf numFmtId="172" fontId="180" fillId="2" borderId="0" xfId="0" applyNumberFormat="1" applyFont="1" applyFill="1" applyBorder="1" applyAlignment="1">
      <alignment vertical="center"/>
    </xf>
    <xf numFmtId="177" fontId="214" fillId="2" borderId="0" xfId="0" applyNumberFormat="1" applyFont="1" applyFill="1" applyBorder="1" applyAlignment="1">
      <alignment horizontal="center" vertical="center"/>
    </xf>
    <xf numFmtId="170" fontId="214" fillId="2" borderId="0" xfId="1" applyNumberFormat="1" applyFont="1" applyFill="1" applyBorder="1" applyAlignment="1">
      <alignment horizontal="center" vertical="center"/>
    </xf>
    <xf numFmtId="175" fontId="175" fillId="2" borderId="0" xfId="0" applyNumberFormat="1" applyFont="1" applyFill="1" applyBorder="1" applyAlignment="1">
      <alignment vertical="center"/>
    </xf>
    <xf numFmtId="170" fontId="188" fillId="2" borderId="0" xfId="1" applyNumberFormat="1" applyFont="1" applyFill="1" applyBorder="1" applyAlignment="1">
      <alignment horizontal="left" vertical="center"/>
    </xf>
    <xf numFmtId="175" fontId="180" fillId="2" borderId="0" xfId="0" applyNumberFormat="1" applyFont="1" applyFill="1" applyBorder="1" applyAlignment="1">
      <alignment vertical="center"/>
    </xf>
    <xf numFmtId="169" fontId="180" fillId="2" borderId="0" xfId="1" applyNumberFormat="1" applyFont="1" applyFill="1" applyBorder="1" applyAlignment="1">
      <alignment vertical="center"/>
    </xf>
    <xf numFmtId="1" fontId="180" fillId="2" borderId="0" xfId="0" applyNumberFormat="1" applyFont="1" applyFill="1" applyBorder="1" applyAlignment="1">
      <alignment vertical="center"/>
    </xf>
    <xf numFmtId="0" fontId="256" fillId="27" borderId="49" xfId="44029" applyFont="1" applyFill="1" applyBorder="1" applyAlignment="1">
      <alignment horizontal="center"/>
    </xf>
    <xf numFmtId="0" fontId="177" fillId="27" borderId="49" xfId="44033" applyFont="1" applyFill="1" applyBorder="1" applyAlignment="1">
      <alignment horizontal="center"/>
    </xf>
    <xf numFmtId="0" fontId="177" fillId="0" borderId="52" xfId="44033" applyFont="1" applyFill="1" applyBorder="1" applyAlignment="1">
      <alignment wrapText="1"/>
    </xf>
    <xf numFmtId="0" fontId="177" fillId="0" borderId="52" xfId="44033" applyFont="1" applyFill="1" applyBorder="1" applyAlignment="1">
      <alignment horizontal="right" wrapText="1"/>
    </xf>
    <xf numFmtId="4" fontId="177" fillId="0" borderId="52" xfId="44033" applyNumberFormat="1" applyFont="1" applyFill="1" applyBorder="1" applyAlignment="1">
      <alignment horizontal="right" wrapText="1"/>
    </xf>
    <xf numFmtId="0" fontId="256" fillId="27" borderId="49" xfId="44034" applyFont="1" applyFill="1" applyBorder="1" applyAlignment="1">
      <alignment horizontal="center"/>
    </xf>
    <xf numFmtId="0" fontId="256" fillId="0" borderId="52" xfId="44034" applyFont="1" applyFill="1" applyBorder="1" applyAlignment="1">
      <alignment wrapText="1"/>
    </xf>
    <xf numFmtId="0" fontId="256" fillId="0" borderId="52" xfId="44034" applyFont="1" applyFill="1" applyBorder="1" applyAlignment="1">
      <alignment horizontal="right" wrapText="1"/>
    </xf>
    <xf numFmtId="4" fontId="256" fillId="0" borderId="52" xfId="44034" applyNumberFormat="1" applyFont="1" applyFill="1" applyBorder="1" applyAlignment="1">
      <alignment horizontal="right" wrapText="1"/>
    </xf>
    <xf numFmtId="0" fontId="256" fillId="29" borderId="52" xfId="35106" applyFont="1" applyFill="1" applyBorder="1" applyAlignment="1">
      <alignment horizontal="right" wrapText="1"/>
    </xf>
    <xf numFmtId="0" fontId="256" fillId="29" borderId="52" xfId="35106" applyFont="1" applyFill="1" applyBorder="1" applyAlignment="1">
      <alignment wrapText="1"/>
    </xf>
    <xf numFmtId="0" fontId="0" fillId="29" borderId="0" xfId="0" applyFill="1"/>
    <xf numFmtId="0" fontId="71" fillId="0" borderId="0" xfId="35093" applyFill="1"/>
    <xf numFmtId="0" fontId="175" fillId="0" borderId="0" xfId="0" applyFont="1" applyFill="1" applyAlignment="1">
      <alignment horizontal="center" vertical="center" wrapText="1"/>
    </xf>
    <xf numFmtId="0" fontId="217" fillId="0" borderId="0" xfId="35060" applyFill="1"/>
    <xf numFmtId="0" fontId="217" fillId="0" borderId="22" xfId="35060" applyBorder="1"/>
    <xf numFmtId="10" fontId="180" fillId="0" borderId="0" xfId="35080" applyNumberFormat="1" applyFont="1" applyFill="1" applyAlignment="1">
      <alignment horizontal="center" vertical="center" wrapText="1"/>
    </xf>
    <xf numFmtId="0" fontId="256" fillId="29" borderId="0" xfId="35106" applyFont="1" applyFill="1" applyBorder="1" applyAlignment="1">
      <alignment horizontal="right" wrapText="1"/>
    </xf>
    <xf numFmtId="0" fontId="237" fillId="0" borderId="0" xfId="43942" applyFont="1" applyFill="1" applyBorder="1" applyAlignment="1">
      <alignment wrapText="1"/>
    </xf>
    <xf numFmtId="212" fontId="180" fillId="0" borderId="1" xfId="0" applyNumberFormat="1" applyFont="1" applyFill="1" applyBorder="1" applyAlignment="1">
      <alignment horizontal="center" vertical="center" wrapText="1"/>
    </xf>
    <xf numFmtId="179" fontId="188" fillId="2" borderId="1" xfId="35092" applyNumberFormat="1" applyFont="1" applyFill="1" applyBorder="1" applyAlignment="1">
      <alignment horizontal="center" vertical="center"/>
    </xf>
    <xf numFmtId="1" fontId="188" fillId="2" borderId="1" xfId="8850" applyNumberFormat="1" applyFont="1" applyFill="1" applyBorder="1" applyAlignment="1">
      <alignment horizontal="center" vertical="center" wrapText="1"/>
    </xf>
    <xf numFmtId="179" fontId="188" fillId="2" borderId="1" xfId="0" applyNumberFormat="1" applyFont="1" applyFill="1" applyBorder="1" applyAlignment="1">
      <alignment horizontal="center" vertical="center" wrapText="1"/>
    </xf>
    <xf numFmtId="179" fontId="188" fillId="2" borderId="9" xfId="0" applyNumberFormat="1" applyFont="1" applyFill="1" applyBorder="1" applyAlignment="1">
      <alignment horizontal="center" vertical="center" wrapText="1"/>
    </xf>
    <xf numFmtId="0" fontId="30" fillId="0" borderId="0" xfId="43954" applyFill="1"/>
    <xf numFmtId="0" fontId="188" fillId="0" borderId="0" xfId="0" applyFont="1" applyFill="1" applyBorder="1" applyAlignment="1">
      <alignment horizontal="center" vertical="center"/>
    </xf>
    <xf numFmtId="0" fontId="180" fillId="0" borderId="0" xfId="35080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vertical="center"/>
    </xf>
    <xf numFmtId="0" fontId="180" fillId="0" borderId="1" xfId="0" applyFont="1" applyFill="1" applyBorder="1" applyAlignment="1">
      <alignment horizontal="center"/>
    </xf>
    <xf numFmtId="0" fontId="177" fillId="0" borderId="52" xfId="44034" applyFont="1" applyFill="1" applyBorder="1" applyAlignment="1">
      <alignment wrapText="1"/>
    </xf>
    <xf numFmtId="177" fontId="188" fillId="0" borderId="30" xfId="0" applyNumberFormat="1" applyFont="1" applyBorder="1" applyAlignment="1">
      <alignment horizontal="center" vertical="center"/>
    </xf>
    <xf numFmtId="3" fontId="188" fillId="0" borderId="0" xfId="0" applyNumberFormat="1" applyFont="1" applyAlignment="1">
      <alignment horizontal="center" vertical="center"/>
    </xf>
    <xf numFmtId="173" fontId="180" fillId="0" borderId="0" xfId="2" applyNumberFormat="1" applyFont="1" applyFill="1" applyAlignment="1">
      <alignment horizontal="center" vertical="center"/>
    </xf>
    <xf numFmtId="173" fontId="175" fillId="0" borderId="0" xfId="2" applyNumberFormat="1" applyFont="1" applyFill="1" applyAlignment="1">
      <alignment horizontal="center" vertical="center"/>
    </xf>
    <xf numFmtId="173" fontId="188" fillId="0" borderId="0" xfId="2" applyNumberFormat="1" applyFont="1" applyFill="1" applyAlignment="1">
      <alignment horizontal="center" vertical="center"/>
    </xf>
    <xf numFmtId="173" fontId="214" fillId="0" borderId="0" xfId="2" applyNumberFormat="1" applyFont="1" applyFill="1" applyAlignment="1">
      <alignment horizontal="center" vertical="center"/>
    </xf>
    <xf numFmtId="0" fontId="180" fillId="0" borderId="30" xfId="0" applyFont="1" applyFill="1" applyBorder="1" applyAlignment="1">
      <alignment vertical="center"/>
    </xf>
    <xf numFmtId="0" fontId="180" fillId="0" borderId="30" xfId="0" applyFont="1" applyFill="1" applyBorder="1" applyAlignment="1">
      <alignment horizontal="center" vertical="center"/>
    </xf>
    <xf numFmtId="2" fontId="180" fillId="0" borderId="0" xfId="0" applyNumberFormat="1" applyFont="1" applyFill="1" applyAlignment="1">
      <alignment horizontal="center" vertical="center"/>
    </xf>
    <xf numFmtId="2" fontId="180" fillId="0" borderId="30" xfId="0" applyNumberFormat="1" applyFont="1" applyFill="1" applyBorder="1" applyAlignment="1">
      <alignment horizontal="center" vertical="center"/>
    </xf>
    <xf numFmtId="199" fontId="188" fillId="0" borderId="7" xfId="1" applyNumberFormat="1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center" vertical="center"/>
    </xf>
    <xf numFmtId="0" fontId="182" fillId="0" borderId="24" xfId="0" applyFont="1" applyFill="1" applyBorder="1" applyAlignment="1">
      <alignment horizontal="center" vertical="center"/>
    </xf>
    <xf numFmtId="0" fontId="182" fillId="0" borderId="24" xfId="79" applyFont="1" applyFill="1" applyBorder="1" applyAlignment="1">
      <alignment horizontal="center" vertical="center"/>
    </xf>
    <xf numFmtId="1" fontId="181" fillId="0" borderId="0" xfId="0" applyNumberFormat="1" applyFont="1" applyFill="1" applyBorder="1" applyAlignment="1">
      <alignment horizontal="center" vertical="center"/>
    </xf>
    <xf numFmtId="1" fontId="181" fillId="0" borderId="0" xfId="0" applyNumberFormat="1" applyFont="1" applyFill="1" applyBorder="1" applyAlignment="1">
      <alignment horizontal="center" vertical="center" wrapText="1"/>
    </xf>
    <xf numFmtId="204" fontId="181" fillId="0" borderId="0" xfId="0" applyNumberFormat="1" applyFont="1" applyFill="1" applyBorder="1" applyAlignment="1">
      <alignment horizontal="center" vertical="center"/>
    </xf>
    <xf numFmtId="171" fontId="181" fillId="0" borderId="0" xfId="0" applyNumberFormat="1" applyFont="1" applyFill="1" applyBorder="1" applyAlignment="1">
      <alignment horizontal="center" vertical="center"/>
    </xf>
    <xf numFmtId="199" fontId="182" fillId="0" borderId="24" xfId="7" applyNumberFormat="1" applyFont="1" applyFill="1" applyBorder="1" applyAlignment="1">
      <alignment horizontal="center" vertical="center" wrapText="1"/>
    </xf>
    <xf numFmtId="173" fontId="181" fillId="0" borderId="0" xfId="2" applyNumberFormat="1" applyFont="1" applyFill="1" applyAlignment="1">
      <alignment vertical="center"/>
    </xf>
    <xf numFmtId="9" fontId="181" fillId="0" borderId="0" xfId="2" applyFont="1" applyFill="1" applyAlignment="1">
      <alignment horizontal="center" vertical="center"/>
    </xf>
    <xf numFmtId="0" fontId="181" fillId="0" borderId="0" xfId="79" applyFont="1" applyFill="1" applyAlignment="1">
      <alignment horizontal="left" vertical="center"/>
    </xf>
    <xf numFmtId="193" fontId="181" fillId="0" borderId="0" xfId="79" applyNumberFormat="1" applyFont="1" applyFill="1" applyAlignment="1">
      <alignment horizontal="center" vertical="center"/>
    </xf>
    <xf numFmtId="0" fontId="181" fillId="0" borderId="0" xfId="0" applyFont="1" applyFill="1" applyBorder="1" applyAlignment="1">
      <alignment horizontal="center" vertical="center" wrapText="1"/>
    </xf>
    <xf numFmtId="190" fontId="181" fillId="0" borderId="0" xfId="0" applyNumberFormat="1" applyFont="1" applyFill="1" applyBorder="1" applyAlignment="1">
      <alignment horizontal="center" vertical="center" wrapText="1"/>
    </xf>
    <xf numFmtId="168" fontId="181" fillId="0" borderId="0" xfId="1" applyFont="1" applyFill="1" applyAlignment="1">
      <alignment horizontal="center" vertical="center"/>
    </xf>
    <xf numFmtId="1" fontId="181" fillId="0" borderId="0" xfId="6" applyNumberFormat="1" applyFont="1" applyFill="1" applyBorder="1" applyAlignment="1">
      <alignment horizontal="center" vertical="center" wrapText="1"/>
    </xf>
    <xf numFmtId="1" fontId="181" fillId="0" borderId="0" xfId="6" applyNumberFormat="1" applyFont="1" applyFill="1" applyBorder="1" applyAlignment="1">
      <alignment horizontal="center" vertical="center"/>
    </xf>
    <xf numFmtId="0" fontId="182" fillId="0" borderId="24" xfId="6" applyFont="1" applyFill="1" applyBorder="1" applyAlignment="1">
      <alignment horizontal="center" vertical="center"/>
    </xf>
    <xf numFmtId="0" fontId="239" fillId="0" borderId="0" xfId="6" applyFont="1" applyFill="1" applyAlignment="1">
      <alignment vertical="center"/>
    </xf>
    <xf numFmtId="0" fontId="181" fillId="0" borderId="0" xfId="6" applyFont="1" applyFill="1" applyAlignment="1">
      <alignment horizontal="center" vertical="center"/>
    </xf>
    <xf numFmtId="9" fontId="181" fillId="0" borderId="0" xfId="2" applyFont="1" applyFill="1" applyAlignment="1">
      <alignment vertical="center"/>
    </xf>
    <xf numFmtId="165" fontId="242" fillId="0" borderId="11" xfId="6" applyNumberFormat="1" applyFont="1" applyFill="1" applyBorder="1" applyAlignment="1">
      <alignment horizontal="center" vertical="center" wrapText="1"/>
    </xf>
    <xf numFmtId="165" fontId="239" fillId="0" borderId="11" xfId="6" applyNumberFormat="1" applyFont="1" applyFill="1" applyBorder="1" applyAlignment="1">
      <alignment horizontal="center" vertical="center" wrapText="1"/>
    </xf>
    <xf numFmtId="0" fontId="182" fillId="0" borderId="0" xfId="0" applyFont="1" applyFill="1" applyAlignment="1">
      <alignment vertical="center"/>
    </xf>
    <xf numFmtId="0" fontId="182" fillId="0" borderId="0" xfId="0" applyFont="1" applyFill="1" applyAlignment="1">
      <alignment horizontal="center" vertical="center"/>
    </xf>
    <xf numFmtId="0" fontId="182" fillId="0" borderId="24" xfId="0" applyFont="1" applyFill="1" applyBorder="1" applyAlignment="1">
      <alignment horizontal="center" vertical="center" wrapText="1"/>
    </xf>
    <xf numFmtId="0" fontId="181" fillId="0" borderId="0" xfId="3" applyFont="1" applyFill="1" applyBorder="1" applyAlignment="1">
      <alignment horizontal="center" vertical="center" wrapText="1"/>
    </xf>
    <xf numFmtId="177" fontId="182" fillId="0" borderId="24" xfId="0" applyNumberFormat="1" applyFont="1" applyFill="1" applyBorder="1" applyAlignment="1">
      <alignment horizontal="center" vertical="center"/>
    </xf>
    <xf numFmtId="204" fontId="181" fillId="0" borderId="0" xfId="0" applyNumberFormat="1" applyFont="1" applyFill="1" applyBorder="1" applyAlignment="1">
      <alignment horizontal="center" vertical="center" wrapText="1"/>
    </xf>
    <xf numFmtId="170" fontId="181" fillId="0" borderId="0" xfId="1" applyNumberFormat="1" applyFont="1" applyFill="1" applyBorder="1" applyAlignment="1">
      <alignment horizontal="center" vertical="center"/>
    </xf>
    <xf numFmtId="176" fontId="181" fillId="0" borderId="0" xfId="0" applyNumberFormat="1" applyFont="1" applyFill="1" applyAlignment="1">
      <alignment vertical="center"/>
    </xf>
    <xf numFmtId="199" fontId="181" fillId="0" borderId="0" xfId="2" applyNumberFormat="1" applyFont="1" applyFill="1" applyAlignment="1">
      <alignment vertical="center"/>
    </xf>
    <xf numFmtId="177" fontId="182" fillId="0" borderId="24" xfId="0" applyNumberFormat="1" applyFont="1" applyFill="1" applyBorder="1" applyAlignment="1">
      <alignment horizontal="center" vertical="center" wrapText="1"/>
    </xf>
    <xf numFmtId="0" fontId="181" fillId="0" borderId="0" xfId="0" applyFont="1" applyFill="1" applyAlignment="1">
      <alignment horizontal="left" vertical="center"/>
    </xf>
    <xf numFmtId="168" fontId="181" fillId="0" borderId="0" xfId="0" applyNumberFormat="1" applyFont="1" applyFill="1" applyBorder="1" applyAlignment="1">
      <alignment horizontal="center" vertical="center" wrapText="1"/>
    </xf>
    <xf numFmtId="177" fontId="182" fillId="0" borderId="24" xfId="0" applyNumberFormat="1" applyFont="1" applyFill="1" applyBorder="1" applyAlignment="1">
      <alignment horizontal="left" vertical="center"/>
    </xf>
    <xf numFmtId="1" fontId="182" fillId="0" borderId="24" xfId="8850" applyNumberFormat="1" applyFont="1" applyFill="1" applyBorder="1" applyAlignment="1">
      <alignment horizontal="center" vertical="center" wrapText="1"/>
    </xf>
    <xf numFmtId="0" fontId="182" fillId="0" borderId="24" xfId="79" applyFont="1" applyFill="1" applyBorder="1" applyAlignment="1">
      <alignment horizontal="right" vertical="center"/>
    </xf>
    <xf numFmtId="177" fontId="181" fillId="0" borderId="0" xfId="0" applyNumberFormat="1" applyFont="1" applyFill="1" applyBorder="1" applyAlignment="1">
      <alignment horizontal="center" vertical="center"/>
    </xf>
    <xf numFmtId="3" fontId="181" fillId="0" borderId="0" xfId="1" applyNumberFormat="1" applyFont="1" applyFill="1" applyBorder="1" applyAlignment="1">
      <alignment horizontal="center" vertical="center" wrapText="1"/>
    </xf>
    <xf numFmtId="172" fontId="181" fillId="0" borderId="0" xfId="0" applyNumberFormat="1" applyFont="1" applyFill="1" applyBorder="1" applyAlignment="1">
      <alignment vertical="center" wrapText="1"/>
    </xf>
    <xf numFmtId="179" fontId="181" fillId="0" borderId="0" xfId="0" applyNumberFormat="1" applyFont="1" applyFill="1" applyAlignment="1">
      <alignment horizontal="center" vertical="center"/>
    </xf>
    <xf numFmtId="17" fontId="181" fillId="0" borderId="0" xfId="0" applyNumberFormat="1" applyFont="1" applyFill="1" applyBorder="1" applyAlignment="1">
      <alignment horizontal="center" vertical="center"/>
    </xf>
    <xf numFmtId="179" fontId="182" fillId="0" borderId="24" xfId="0" applyNumberFormat="1" applyFont="1" applyFill="1" applyBorder="1" applyAlignment="1">
      <alignment horizontal="center" vertical="center"/>
    </xf>
    <xf numFmtId="204" fontId="182" fillId="0" borderId="24" xfId="7" applyNumberFormat="1" applyFont="1" applyFill="1" applyBorder="1" applyAlignment="1">
      <alignment horizontal="center" vertical="center" wrapText="1"/>
    </xf>
    <xf numFmtId="0" fontId="239" fillId="0" borderId="0" xfId="0" applyFont="1" applyFill="1" applyBorder="1" applyAlignment="1">
      <alignment horizontal="justify" vertical="center" wrapText="1"/>
    </xf>
    <xf numFmtId="179" fontId="239" fillId="0" borderId="0" xfId="0" applyNumberFormat="1" applyFont="1" applyFill="1" applyBorder="1" applyAlignment="1">
      <alignment horizontal="justify" vertical="center" wrapText="1"/>
    </xf>
    <xf numFmtId="49" fontId="181" fillId="0" borderId="0" xfId="0" applyNumberFormat="1" applyFont="1" applyFill="1" applyBorder="1" applyAlignment="1">
      <alignment vertical="center"/>
    </xf>
    <xf numFmtId="174" fontId="181" fillId="0" borderId="0" xfId="1" applyNumberFormat="1" applyFont="1" applyFill="1" applyBorder="1" applyAlignment="1">
      <alignment horizontal="center" vertical="center" wrapText="1"/>
    </xf>
    <xf numFmtId="172" fontId="181" fillId="0" borderId="0" xfId="0" applyNumberFormat="1" applyFont="1" applyFill="1" applyBorder="1" applyAlignment="1">
      <alignment vertical="center"/>
    </xf>
    <xf numFmtId="0" fontId="244" fillId="0" borderId="0" xfId="0" applyFont="1" applyFill="1" applyAlignment="1">
      <alignment vertical="center"/>
    </xf>
    <xf numFmtId="177" fontId="181" fillId="0" borderId="0" xfId="0" applyNumberFormat="1" applyFont="1" applyFill="1" applyBorder="1" applyAlignment="1">
      <alignment horizontal="left" vertical="center"/>
    </xf>
    <xf numFmtId="0" fontId="188" fillId="0" borderId="0" xfId="0" applyFont="1" applyFill="1" applyAlignment="1">
      <alignment horizontal="left" vertical="center"/>
    </xf>
    <xf numFmtId="0" fontId="180" fillId="0" borderId="56" xfId="0" applyFont="1" applyFill="1" applyBorder="1" applyAlignment="1">
      <alignment vertical="center"/>
    </xf>
    <xf numFmtId="0" fontId="180" fillId="0" borderId="56" xfId="0" applyFont="1" applyFill="1" applyBorder="1" applyAlignment="1">
      <alignment horizontal="center"/>
    </xf>
    <xf numFmtId="0" fontId="188" fillId="0" borderId="10" xfId="0" applyFont="1" applyFill="1" applyBorder="1" applyAlignment="1">
      <alignment vertical="center"/>
    </xf>
    <xf numFmtId="0" fontId="188" fillId="0" borderId="53" xfId="0" applyFont="1" applyFill="1" applyBorder="1" applyAlignment="1">
      <alignment horizontal="center"/>
    </xf>
    <xf numFmtId="0" fontId="188" fillId="0" borderId="54" xfId="0" applyFont="1" applyFill="1" applyBorder="1" applyAlignment="1">
      <alignment horizontal="center"/>
    </xf>
    <xf numFmtId="0" fontId="180" fillId="0" borderId="9" xfId="0" applyFont="1" applyFill="1" applyBorder="1" applyAlignment="1">
      <alignment vertical="center"/>
    </xf>
    <xf numFmtId="0" fontId="180" fillId="0" borderId="9" xfId="0" applyFont="1" applyFill="1" applyBorder="1" applyAlignment="1">
      <alignment horizontal="center"/>
    </xf>
    <xf numFmtId="0" fontId="188" fillId="0" borderId="53" xfId="0" applyFont="1" applyFill="1" applyBorder="1" applyAlignment="1">
      <alignment horizontal="center" vertical="center"/>
    </xf>
    <xf numFmtId="0" fontId="188" fillId="0" borderId="7" xfId="0" applyFont="1" applyFill="1" applyBorder="1" applyAlignment="1">
      <alignment vertical="center"/>
    </xf>
    <xf numFmtId="0" fontId="188" fillId="0" borderId="7" xfId="0" applyFont="1" applyFill="1" applyBorder="1" applyAlignment="1">
      <alignment horizontal="center" vertical="center"/>
    </xf>
    <xf numFmtId="0" fontId="188" fillId="0" borderId="7" xfId="0" applyFont="1" applyFill="1" applyBorder="1" applyAlignment="1">
      <alignment horizontal="center"/>
    </xf>
    <xf numFmtId="0" fontId="177" fillId="27" borderId="0" xfId="44033" applyFont="1" applyFill="1" applyBorder="1" applyAlignment="1">
      <alignment horizontal="center"/>
    </xf>
    <xf numFmtId="0" fontId="188" fillId="0" borderId="2" xfId="0" applyFont="1" applyFill="1" applyBorder="1" applyAlignment="1">
      <alignment horizontal="center" vertical="center" wrapText="1"/>
    </xf>
    <xf numFmtId="49" fontId="180" fillId="0" borderId="0" xfId="0" applyNumberFormat="1" applyFont="1" applyFill="1" applyBorder="1" applyAlignment="1">
      <alignment vertical="center" wrapText="1"/>
    </xf>
    <xf numFmtId="49" fontId="180" fillId="0" borderId="2" xfId="0" applyNumberFormat="1" applyFont="1" applyFill="1" applyBorder="1" applyAlignment="1">
      <alignment vertical="center" wrapText="1"/>
    </xf>
    <xf numFmtId="179" fontId="188" fillId="0" borderId="37" xfId="0" applyNumberFormat="1" applyFont="1" applyFill="1" applyBorder="1" applyAlignment="1">
      <alignment horizontal="center" vertical="center" wrapText="1"/>
    </xf>
    <xf numFmtId="0" fontId="188" fillId="0" borderId="38" xfId="0" applyFont="1" applyFill="1" applyBorder="1" applyAlignment="1">
      <alignment horizontal="center" vertical="center" wrapText="1"/>
    </xf>
    <xf numFmtId="0" fontId="188" fillId="0" borderId="58" xfId="0" applyFont="1" applyFill="1" applyBorder="1" applyAlignment="1">
      <alignment horizontal="center" vertical="center"/>
    </xf>
    <xf numFmtId="0" fontId="188" fillId="0" borderId="7" xfId="0" applyFont="1" applyBorder="1" applyAlignment="1">
      <alignment horizontal="center" vertical="center"/>
    </xf>
    <xf numFmtId="0" fontId="180" fillId="0" borderId="55" xfId="0" applyFont="1" applyFill="1" applyBorder="1" applyAlignment="1">
      <alignment horizontal="center" vertical="center"/>
    </xf>
    <xf numFmtId="0" fontId="180" fillId="0" borderId="57" xfId="0" applyFont="1" applyFill="1" applyBorder="1" applyAlignment="1">
      <alignment horizontal="center" vertical="center"/>
    </xf>
    <xf numFmtId="0" fontId="180" fillId="0" borderId="9" xfId="0" applyFont="1" applyFill="1" applyBorder="1" applyAlignment="1">
      <alignment horizontal="center" vertical="center"/>
    </xf>
    <xf numFmtId="0" fontId="180" fillId="0" borderId="57" xfId="0" applyFont="1" applyFill="1" applyBorder="1" applyAlignment="1">
      <alignment horizontal="center"/>
    </xf>
    <xf numFmtId="0" fontId="177" fillId="0" borderId="59" xfId="44033" applyFont="1" applyBorder="1" applyAlignment="1">
      <alignment horizontal="right" wrapText="1"/>
    </xf>
    <xf numFmtId="179" fontId="181" fillId="33" borderId="0" xfId="35092" applyNumberFormat="1" applyFont="1" applyFill="1" applyBorder="1" applyAlignment="1">
      <alignment vertical="center"/>
    </xf>
    <xf numFmtId="196" fontId="181" fillId="0" borderId="0" xfId="35092" applyNumberFormat="1" applyFont="1" applyFill="1" applyBorder="1" applyAlignment="1">
      <alignment vertical="center"/>
    </xf>
    <xf numFmtId="175" fontId="262" fillId="0" borderId="0" xfId="0" applyNumberFormat="1" applyFont="1" applyFill="1" applyAlignment="1">
      <alignment vertical="center"/>
    </xf>
    <xf numFmtId="175" fontId="263" fillId="0" borderId="0" xfId="0" applyNumberFormat="1" applyFont="1" applyFill="1" applyAlignment="1">
      <alignment vertical="center"/>
    </xf>
    <xf numFmtId="9" fontId="264" fillId="0" borderId="0" xfId="2" applyFont="1" applyFill="1" applyAlignment="1">
      <alignment vertical="center"/>
    </xf>
    <xf numFmtId="199" fontId="181" fillId="0" borderId="0" xfId="79" applyNumberFormat="1" applyFont="1" applyFill="1" applyAlignment="1">
      <alignment horizontal="left" vertical="center"/>
    </xf>
    <xf numFmtId="0" fontId="188" fillId="0" borderId="6" xfId="0" applyFont="1" applyBorder="1" applyAlignment="1">
      <alignment horizontal="center" vertical="center"/>
    </xf>
    <xf numFmtId="0" fontId="180" fillId="0" borderId="25" xfId="0" applyFont="1" applyFill="1" applyBorder="1" applyAlignment="1">
      <alignment horizontal="center" vertical="center"/>
    </xf>
    <xf numFmtId="0" fontId="180" fillId="0" borderId="60" xfId="0" applyFont="1" applyFill="1" applyBorder="1" applyAlignment="1">
      <alignment horizontal="center" vertical="center"/>
    </xf>
    <xf numFmtId="0" fontId="188" fillId="0" borderId="6" xfId="0" applyFont="1" applyFill="1" applyBorder="1" applyAlignment="1">
      <alignment horizontal="center" vertical="center"/>
    </xf>
    <xf numFmtId="0" fontId="180" fillId="0" borderId="61" xfId="0" applyFont="1" applyFill="1" applyBorder="1" applyAlignment="1">
      <alignment vertical="center"/>
    </xf>
    <xf numFmtId="0" fontId="180" fillId="0" borderId="63" xfId="0" applyFont="1" applyFill="1" applyBorder="1" applyAlignment="1">
      <alignment vertical="center"/>
    </xf>
    <xf numFmtId="0" fontId="188" fillId="0" borderId="30" xfId="79" applyFont="1" applyFill="1" applyBorder="1" applyAlignment="1">
      <alignment horizontal="center" vertical="center" wrapText="1"/>
    </xf>
    <xf numFmtId="0" fontId="188" fillId="0" borderId="62" xfId="79" applyFont="1" applyFill="1" applyBorder="1" applyAlignment="1">
      <alignment horizontal="center" vertical="center" wrapText="1"/>
    </xf>
    <xf numFmtId="204" fontId="180" fillId="0" borderId="3" xfId="0" applyNumberFormat="1" applyFont="1" applyFill="1" applyBorder="1" applyAlignment="1">
      <alignment horizontal="center" vertical="center"/>
    </xf>
    <xf numFmtId="179" fontId="188" fillId="0" borderId="60" xfId="0" applyNumberFormat="1" applyFont="1" applyFill="1" applyBorder="1" applyAlignment="1">
      <alignment horizontal="center" vertical="center" wrapText="1"/>
    </xf>
    <xf numFmtId="2" fontId="188" fillId="0" borderId="62" xfId="0" applyNumberFormat="1" applyFont="1" applyFill="1" applyBorder="1" applyAlignment="1">
      <alignment horizontal="center" vertical="center"/>
    </xf>
    <xf numFmtId="0" fontId="188" fillId="0" borderId="0" xfId="0" applyFont="1" applyFill="1" applyAlignment="1">
      <alignment horizontal="center" vertical="center"/>
    </xf>
    <xf numFmtId="0" fontId="188" fillId="0" borderId="0" xfId="0" applyFont="1" applyFill="1" applyAlignment="1">
      <alignment horizontal="left" vertical="center"/>
    </xf>
    <xf numFmtId="0" fontId="179" fillId="0" borderId="26" xfId="35092" applyFont="1" applyFill="1" applyBorder="1" applyAlignment="1">
      <alignment horizontal="center" vertical="center" wrapText="1"/>
    </xf>
    <xf numFmtId="0" fontId="179" fillId="0" borderId="9" xfId="35092" applyFont="1" applyFill="1" applyBorder="1" applyAlignment="1">
      <alignment horizontal="center" vertical="center" wrapText="1"/>
    </xf>
    <xf numFmtId="0" fontId="182" fillId="0" borderId="51" xfId="0" applyFont="1" applyFill="1" applyBorder="1" applyAlignment="1">
      <alignment horizontal="center" vertical="center" wrapText="1"/>
    </xf>
    <xf numFmtId="0" fontId="182" fillId="0" borderId="9" xfId="0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88" fillId="0" borderId="0" xfId="0" applyFont="1" applyFill="1" applyBorder="1" applyAlignment="1">
      <alignment horizontal="center" vertical="center"/>
    </xf>
    <xf numFmtId="0" fontId="188" fillId="0" borderId="5" xfId="0" applyFont="1" applyFill="1" applyBorder="1" applyAlignment="1">
      <alignment horizontal="center" vertical="center"/>
    </xf>
    <xf numFmtId="0" fontId="214" fillId="0" borderId="0" xfId="0" applyFont="1" applyFill="1" applyAlignment="1">
      <alignment horizontal="left" vertical="center" wrapText="1"/>
    </xf>
    <xf numFmtId="0" fontId="214" fillId="0" borderId="1" xfId="14" applyFont="1" applyFill="1" applyBorder="1" applyAlignment="1">
      <alignment horizontal="center" vertical="center" wrapText="1"/>
    </xf>
    <xf numFmtId="0" fontId="214" fillId="0" borderId="1" xfId="0" applyFont="1" applyFill="1" applyBorder="1" applyAlignment="1">
      <alignment horizontal="center" vertical="center" wrapText="1"/>
    </xf>
    <xf numFmtId="0" fontId="236" fillId="31" borderId="1" xfId="0" applyFont="1" applyFill="1" applyBorder="1" applyAlignment="1">
      <alignment horizontal="center" vertical="center" wrapText="1"/>
    </xf>
    <xf numFmtId="0" fontId="182" fillId="0" borderId="0" xfId="0" applyFont="1" applyFill="1" applyAlignment="1">
      <alignment horizontal="left" vertical="center" wrapText="1"/>
    </xf>
    <xf numFmtId="0" fontId="242" fillId="0" borderId="1" xfId="6" applyFont="1" applyFill="1" applyBorder="1" applyAlignment="1">
      <alignment horizontal="center" vertical="center" wrapText="1"/>
    </xf>
    <xf numFmtId="1" fontId="242" fillId="0" borderId="24" xfId="6" applyNumberFormat="1" applyFont="1" applyFill="1" applyBorder="1" applyAlignment="1">
      <alignment horizontal="center" vertical="center" wrapText="1"/>
    </xf>
    <xf numFmtId="1" fontId="242" fillId="0" borderId="4" xfId="6" applyNumberFormat="1" applyFont="1" applyFill="1" applyBorder="1" applyAlignment="1">
      <alignment horizontal="center" vertical="center" wrapText="1"/>
    </xf>
    <xf numFmtId="1" fontId="181" fillId="0" borderId="24" xfId="6" applyNumberFormat="1" applyFont="1" applyFill="1" applyBorder="1" applyAlignment="1">
      <alignment horizontal="left" vertical="center" wrapText="1"/>
    </xf>
    <xf numFmtId="1" fontId="181" fillId="0" borderId="4" xfId="6" applyNumberFormat="1" applyFont="1" applyFill="1" applyBorder="1" applyAlignment="1">
      <alignment horizontal="left" vertical="center" wrapText="1"/>
    </xf>
    <xf numFmtId="49" fontId="188" fillId="0" borderId="30" xfId="0" applyNumberFormat="1" applyFont="1" applyFill="1" applyBorder="1" applyAlignment="1">
      <alignment horizontal="center" vertical="center" wrapText="1"/>
    </xf>
    <xf numFmtId="0" fontId="188" fillId="0" borderId="11" xfId="0" applyFont="1" applyFill="1" applyBorder="1" applyAlignment="1">
      <alignment horizontal="center" vertical="center" wrapText="1"/>
    </xf>
    <xf numFmtId="0" fontId="188" fillId="0" borderId="4" xfId="0" applyFont="1" applyFill="1" applyBorder="1" applyAlignment="1">
      <alignment horizontal="center" vertical="center" wrapText="1"/>
    </xf>
    <xf numFmtId="0" fontId="188" fillId="0" borderId="24" xfId="0" applyFont="1" applyFill="1" applyBorder="1" applyAlignment="1">
      <alignment horizontal="center" vertical="center" wrapText="1"/>
    </xf>
    <xf numFmtId="0" fontId="175" fillId="0" borderId="24" xfId="0" applyFont="1" applyFill="1" applyBorder="1" applyAlignment="1">
      <alignment horizontal="center" wrapText="1"/>
    </xf>
    <xf numFmtId="0" fontId="175" fillId="0" borderId="4" xfId="0" applyFont="1" applyFill="1" applyBorder="1" applyAlignment="1">
      <alignment horizontal="center" wrapText="1"/>
    </xf>
    <xf numFmtId="0" fontId="0" fillId="0" borderId="24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0" fontId="214" fillId="32" borderId="1" xfId="0" applyFont="1" applyFill="1" applyBorder="1" applyAlignment="1">
      <alignment horizontal="center" vertical="center"/>
    </xf>
    <xf numFmtId="0" fontId="215" fillId="2" borderId="0" xfId="28" applyFont="1" applyFill="1" applyBorder="1" applyAlignment="1">
      <alignment horizontal="center" vertical="center" wrapText="1"/>
    </xf>
    <xf numFmtId="0" fontId="188" fillId="0" borderId="11" xfId="0" applyFont="1" applyFill="1" applyBorder="1" applyAlignment="1">
      <alignment horizontal="center" vertical="center"/>
    </xf>
    <xf numFmtId="0" fontId="188" fillId="0" borderId="4" xfId="0" applyFont="1" applyFill="1" applyBorder="1" applyAlignment="1">
      <alignment horizontal="center" vertical="center"/>
    </xf>
    <xf numFmtId="0" fontId="189" fillId="0" borderId="0" xfId="28" applyFont="1" applyFill="1" applyBorder="1" applyAlignment="1">
      <alignment horizontal="center" vertical="center" wrapText="1"/>
    </xf>
    <xf numFmtId="0" fontId="234" fillId="2" borderId="0" xfId="28" applyFont="1" applyFill="1" applyBorder="1" applyAlignment="1">
      <alignment horizontal="center" vertical="center" wrapText="1"/>
    </xf>
    <xf numFmtId="49" fontId="214" fillId="0" borderId="1" xfId="0" applyNumberFormat="1" applyFont="1" applyFill="1" applyBorder="1" applyAlignment="1">
      <alignment horizontal="center" vertical="center" wrapText="1"/>
    </xf>
    <xf numFmtId="0" fontId="180" fillId="0" borderId="0" xfId="6" applyFont="1" applyFill="1" applyBorder="1" applyAlignment="1">
      <alignment horizontal="left" vertical="center" wrapText="1"/>
    </xf>
    <xf numFmtId="0" fontId="182" fillId="0" borderId="0" xfId="6" applyFont="1" applyFill="1" applyBorder="1" applyAlignment="1">
      <alignment horizontal="justify" vertical="center" wrapText="1"/>
    </xf>
    <xf numFmtId="49" fontId="182" fillId="0" borderId="0" xfId="0" applyNumberFormat="1" applyFont="1" applyFill="1" applyAlignment="1">
      <alignment horizontal="center" vertical="center" wrapText="1"/>
    </xf>
    <xf numFmtId="0" fontId="188" fillId="0" borderId="1" xfId="0" applyFont="1" applyFill="1" applyBorder="1" applyAlignment="1">
      <alignment horizontal="center" vertical="center" wrapText="1"/>
    </xf>
    <xf numFmtId="17" fontId="188" fillId="0" borderId="1" xfId="0" applyNumberFormat="1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0" fontId="259" fillId="0" borderId="0" xfId="0" applyFont="1" applyFill="1" applyAlignment="1">
      <alignment horizontal="left" vertical="center" wrapText="1"/>
    </xf>
    <xf numFmtId="0" fontId="188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39" fillId="0" borderId="27" xfId="0" applyFont="1" applyFill="1" applyBorder="1" applyAlignment="1">
      <alignment horizontal="justify" vertical="center" wrapText="1"/>
    </xf>
    <xf numFmtId="0" fontId="239" fillId="0" borderId="0" xfId="0" applyFont="1" applyFill="1" applyBorder="1" applyAlignment="1">
      <alignment horizontal="justify" vertical="center" wrapText="1"/>
    </xf>
    <xf numFmtId="0" fontId="239" fillId="0" borderId="27" xfId="0" applyFont="1" applyFill="1" applyBorder="1" applyAlignment="1">
      <alignment horizontal="left" vertical="center" wrapText="1"/>
    </xf>
    <xf numFmtId="0" fontId="239" fillId="0" borderId="0" xfId="0" applyFont="1" applyFill="1" applyBorder="1" applyAlignment="1">
      <alignment horizontal="left" vertical="center" wrapText="1"/>
    </xf>
    <xf numFmtId="0" fontId="180" fillId="0" borderId="0" xfId="35080" applyFont="1" applyFill="1" applyBorder="1" applyAlignment="1">
      <alignment horizontal="center" vertical="center" wrapText="1"/>
    </xf>
    <xf numFmtId="0" fontId="175" fillId="0" borderId="0" xfId="35080" applyFont="1" applyFill="1" applyBorder="1" applyAlignment="1">
      <alignment horizontal="center" vertical="center"/>
    </xf>
    <xf numFmtId="17" fontId="188" fillId="0" borderId="11" xfId="0" applyNumberFormat="1" applyFont="1" applyFill="1" applyBorder="1" applyAlignment="1">
      <alignment horizontal="center" vertical="center" wrapText="1"/>
    </xf>
    <xf numFmtId="17" fontId="188" fillId="0" borderId="4" xfId="0" applyNumberFormat="1" applyFont="1" applyFill="1" applyBorder="1" applyAlignment="1">
      <alignment horizontal="center" vertical="center" wrapText="1"/>
    </xf>
    <xf numFmtId="168" fontId="188" fillId="0" borderId="11" xfId="1" applyNumberFormat="1" applyFont="1" applyFill="1" applyBorder="1" applyAlignment="1">
      <alignment horizontal="center" vertical="center"/>
    </xf>
    <xf numFmtId="168" fontId="188" fillId="0" borderId="4" xfId="1" applyNumberFormat="1" applyFont="1" applyFill="1" applyBorder="1" applyAlignment="1">
      <alignment horizontal="center" vertical="center"/>
    </xf>
    <xf numFmtId="168" fontId="188" fillId="0" borderId="11" xfId="1" applyNumberFormat="1" applyFont="1" applyFill="1" applyBorder="1" applyAlignment="1">
      <alignment horizontal="center" vertical="center" wrapText="1"/>
    </xf>
    <xf numFmtId="168" fontId="188" fillId="0" borderId="4" xfId="1" applyNumberFormat="1" applyFont="1" applyFill="1" applyBorder="1" applyAlignment="1">
      <alignment horizontal="center" vertical="center" wrapText="1"/>
    </xf>
    <xf numFmtId="0" fontId="182" fillId="0" borderId="0" xfId="0" applyFont="1" applyFill="1" applyAlignment="1">
      <alignment horizontal="left" vertical="center"/>
    </xf>
    <xf numFmtId="0" fontId="188" fillId="0" borderId="11" xfId="0" applyFont="1" applyFill="1" applyBorder="1" applyAlignment="1">
      <alignment horizontal="center" vertical="top" wrapText="1"/>
    </xf>
    <xf numFmtId="0" fontId="188" fillId="0" borderId="4" xfId="0" applyFont="1" applyFill="1" applyBorder="1" applyAlignment="1">
      <alignment horizontal="center" vertical="top" wrapText="1"/>
    </xf>
    <xf numFmtId="49" fontId="183" fillId="0" borderId="30" xfId="0" applyNumberFormat="1" applyFont="1" applyFill="1" applyBorder="1" applyAlignment="1">
      <alignment horizontal="center" vertical="center" wrapText="1"/>
    </xf>
    <xf numFmtId="49" fontId="183" fillId="0" borderId="62" xfId="0" applyNumberFormat="1" applyFont="1" applyFill="1" applyBorder="1" applyAlignment="1">
      <alignment horizontal="center" vertical="center" wrapText="1"/>
    </xf>
    <xf numFmtId="49" fontId="188" fillId="0" borderId="11" xfId="0" applyNumberFormat="1" applyFont="1" applyFill="1" applyBorder="1" applyAlignment="1">
      <alignment horizontal="center" vertical="center" wrapText="1"/>
    </xf>
    <xf numFmtId="49" fontId="188" fillId="0" borderId="32" xfId="0" applyNumberFormat="1" applyFont="1" applyFill="1" applyBorder="1" applyAlignment="1">
      <alignment horizontal="center" vertical="center" wrapText="1"/>
    </xf>
    <xf numFmtId="49" fontId="188" fillId="0" borderId="4" xfId="0" applyNumberFormat="1" applyFont="1" applyFill="1" applyBorder="1" applyAlignment="1">
      <alignment horizontal="center" vertical="center" wrapText="1"/>
    </xf>
    <xf numFmtId="1" fontId="181" fillId="0" borderId="32" xfId="6" applyNumberFormat="1" applyFont="1" applyFill="1" applyBorder="1" applyAlignment="1">
      <alignment horizontal="left" vertical="justify" wrapText="1"/>
    </xf>
    <xf numFmtId="1" fontId="181" fillId="0" borderId="4" xfId="6" applyNumberFormat="1" applyFont="1" applyFill="1" applyBorder="1" applyAlignment="1">
      <alignment horizontal="left" vertical="justify" wrapText="1"/>
    </xf>
  </cellXfs>
  <cellStyles count="44110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02" xfId="44080" xr:uid="{93B69E9D-6069-4093-BAD6-5720722B7B10}"/>
    <cellStyle name="Millares 103" xfId="44082" xr:uid="{6002A147-325C-4E26-AE29-C0347773AD05}"/>
    <cellStyle name="Millares 104" xfId="44091" xr:uid="{B848453F-EF39-4FCF-86EA-7CEA0DE401D1}"/>
    <cellStyle name="Millares 105" xfId="44094" xr:uid="{A844E5B2-E2CB-4213-8E10-8180A586249C}"/>
    <cellStyle name="Millares 106" xfId="44101" xr:uid="{B1DB98DF-8257-4B46-A3B8-77CE5D51C5E0}"/>
    <cellStyle name="Millares 107" xfId="44102" xr:uid="{6A8DC0A8-36AB-4256-BA6D-E1AB6E969A85}"/>
    <cellStyle name="Millares 108" xfId="44104" xr:uid="{15D0EF52-B624-424F-A09D-5C8057363040}"/>
    <cellStyle name="Millares 109" xfId="44108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59" xfId="44076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3" xr:uid="{9A39558B-6D02-45D1-B2ED-73AE0EF376E6}"/>
    <cellStyle name="Moneda 61" xfId="44087" xr:uid="{BF7EFA31-4203-4FD5-9576-F2F3867947C4}"/>
    <cellStyle name="Moneda 62" xfId="44096" xr:uid="{7A02F3DD-00CB-44E8-A68F-F17B9CF01B93}"/>
    <cellStyle name="Moneda 63" xfId="44105" xr:uid="{643E4338-B24C-4D10-AAB0-5FA8B206B337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0 3" xfId="44078" xr:uid="{2B6DE311-0213-4247-82EF-87864568864F}"/>
    <cellStyle name="Normal 140 4" xfId="44085" xr:uid="{3D671AB6-032A-4953-9911-AB33C8A49CDB}"/>
    <cellStyle name="Normal 140 5" xfId="44089" xr:uid="{DDCA0FDB-49C5-4D3E-8D91-15D51D7D64F1}"/>
    <cellStyle name="Normal 140 6" xfId="44098" xr:uid="{64947995-F1DD-491D-9665-E1204BCB452D}"/>
    <cellStyle name="Normal 140 7" xfId="44107" xr:uid="{FCFBEA63-4FA6-4F44-9941-CB2B5184B8CA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45" xfId="44075" xr:uid="{6427E0F8-E535-40D1-87C5-8239ED0B262F}"/>
    <cellStyle name="Normal 146" xfId="44079" xr:uid="{2DA82A6B-F8F4-4DDA-A43F-F832CEF75851}"/>
    <cellStyle name="Normal 147" xfId="44081" xr:uid="{68709D0D-0288-43FF-8E4A-5B4E963000CE}"/>
    <cellStyle name="Normal 148" xfId="44086" xr:uid="{CAFD8202-2610-48B8-A517-A3B492E08CD4}"/>
    <cellStyle name="Normal 149" xfId="44090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3" xr:uid="{746C4DCE-25DC-4470-95E8-5B9393C3166E}"/>
    <cellStyle name="Normal 151" xfId="44095" xr:uid="{423602FF-1AAE-4B7B-963E-F19472B6575A}"/>
    <cellStyle name="Normal 152" xfId="44100" xr:uid="{12EECA04-F404-48AA-B8D3-CB490FA7061D}"/>
    <cellStyle name="Normal 153" xfId="44103" xr:uid="{CA2E6DED-DBD3-4AF7-9552-9D713C1152A8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49" xfId="44077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4" xr:uid="{9DC33905-3910-48EC-914C-5971096578E5}"/>
    <cellStyle name="Normal 43 3 31 2 2 2 3 51" xfId="44088" xr:uid="{586D2B27-F633-41EC-A929-878F40B4B501}"/>
    <cellStyle name="Normal 43 3 31 2 2 2 3 52" xfId="44097" xr:uid="{F014FB14-69F6-41EB-AEC9-A6ED6C2E12E1}"/>
    <cellStyle name="Normal 43 3 31 2 2 2 3 53" xfId="44106" xr:uid="{6597DFF4-B17E-47B3-8823-58EC4D7C3F46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9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32" xfId="44092" xr:uid="{3186F4A5-8F0F-4C88-A4E0-94059FCA4F99}"/>
    <cellStyle name="Porcentaje 33" xfId="44109" xr:uid="{C03B4997-3881-4E14-93EF-A578C7D8330C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190</c:v>
                </c:pt>
                <c:pt idx="1">
                  <c:v>129</c:v>
                </c:pt>
                <c:pt idx="2">
                  <c:v>599</c:v>
                </c:pt>
                <c:pt idx="3">
                  <c:v>128</c:v>
                </c:pt>
                <c:pt idx="4">
                  <c:v>210</c:v>
                </c:pt>
                <c:pt idx="5">
                  <c:v>493</c:v>
                </c:pt>
                <c:pt idx="6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1577</c:v>
                </c:pt>
                <c:pt idx="1">
                  <c:v>1334</c:v>
                </c:pt>
                <c:pt idx="2">
                  <c:v>1552</c:v>
                </c:pt>
                <c:pt idx="3">
                  <c:v>789</c:v>
                </c:pt>
                <c:pt idx="4">
                  <c:v>2176</c:v>
                </c:pt>
                <c:pt idx="5">
                  <c:v>2217</c:v>
                </c:pt>
                <c:pt idx="6">
                  <c:v>1893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2282</c:v>
                </c:pt>
                <c:pt idx="1">
                  <c:v>6952</c:v>
                </c:pt>
                <c:pt idx="2">
                  <c:v>1268</c:v>
                </c:pt>
                <c:pt idx="3">
                  <c:v>856</c:v>
                </c:pt>
                <c:pt idx="4">
                  <c:v>180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6251</c:v>
                </c:pt>
                <c:pt idx="1">
                  <c:v>4226</c:v>
                </c:pt>
                <c:pt idx="2">
                  <c:v>1061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11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  <c:pt idx="6">
                  <c:v>1296</c:v>
                </c:pt>
                <c:pt idx="7">
                  <c:v>1129</c:v>
                </c:pt>
                <c:pt idx="8">
                  <c:v>960</c:v>
                </c:pt>
                <c:pt idx="9">
                  <c:v>1030</c:v>
                </c:pt>
                <c:pt idx="10">
                  <c:v>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Noviembre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Noviembre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612</c:v>
                </c:pt>
                <c:pt idx="1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Noviembre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736</c:v>
                </c:pt>
                <c:pt idx="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Noviembre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Noviembre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7.3390312499999997</c:v>
                </c:pt>
                <c:pt idx="1">
                  <c:v>18.313446133580246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Noviembre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6.9005392156862699</c:v>
                </c:pt>
                <c:pt idx="1">
                  <c:v>17.532328609801599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11"/>
                <c:pt idx="0">
                  <c:v>23</c:v>
                </c:pt>
                <c:pt idx="1">
                  <c:v>24</c:v>
                </c:pt>
                <c:pt idx="2">
                  <c:v>62</c:v>
                </c:pt>
                <c:pt idx="3">
                  <c:v>85</c:v>
                </c:pt>
                <c:pt idx="4">
                  <c:v>122</c:v>
                </c:pt>
                <c:pt idx="5">
                  <c:v>94</c:v>
                </c:pt>
                <c:pt idx="6">
                  <c:v>87</c:v>
                </c:pt>
                <c:pt idx="7">
                  <c:v>9</c:v>
                </c:pt>
                <c:pt idx="8">
                  <c:v>0</c:v>
                </c:pt>
                <c:pt idx="9">
                  <c:v>151</c:v>
                </c:pt>
                <c:pt idx="1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 AL 30/11/2020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3350</c:v>
                </c:pt>
                <c:pt idx="1">
                  <c:v>2646</c:v>
                </c:pt>
                <c:pt idx="2">
                  <c:v>107</c:v>
                </c:pt>
                <c:pt idx="3">
                  <c:v>156</c:v>
                </c:pt>
                <c:pt idx="4">
                  <c:v>40</c:v>
                </c:pt>
                <c:pt idx="5">
                  <c:v>551</c:v>
                </c:pt>
                <c:pt idx="6">
                  <c:v>598</c:v>
                </c:pt>
                <c:pt idx="7">
                  <c:v>487</c:v>
                </c:pt>
                <c:pt idx="8">
                  <c:v>770</c:v>
                </c:pt>
                <c:pt idx="9">
                  <c:v>309</c:v>
                </c:pt>
                <c:pt idx="10">
                  <c:v>288</c:v>
                </c:pt>
                <c:pt idx="11">
                  <c:v>101</c:v>
                </c:pt>
                <c:pt idx="12">
                  <c:v>25</c:v>
                </c:pt>
                <c:pt idx="13">
                  <c:v>153</c:v>
                </c:pt>
                <c:pt idx="14">
                  <c:v>350</c:v>
                </c:pt>
                <c:pt idx="15">
                  <c:v>0</c:v>
                </c:pt>
                <c:pt idx="16">
                  <c:v>154</c:v>
                </c:pt>
                <c:pt idx="17">
                  <c:v>2</c:v>
                </c:pt>
                <c:pt idx="18">
                  <c:v>156</c:v>
                </c:pt>
                <c:pt idx="19">
                  <c:v>4</c:v>
                </c:pt>
                <c:pt idx="20">
                  <c:v>6</c:v>
                </c:pt>
                <c:pt idx="21">
                  <c:v>24</c:v>
                </c:pt>
                <c:pt idx="22">
                  <c:v>77</c:v>
                </c:pt>
                <c:pt idx="23">
                  <c:v>66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30/11/2019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3344</c:v>
                </c:pt>
                <c:pt idx="1">
                  <c:v>2795</c:v>
                </c:pt>
                <c:pt idx="2">
                  <c:v>175</c:v>
                </c:pt>
                <c:pt idx="3">
                  <c:v>42</c:v>
                </c:pt>
                <c:pt idx="4">
                  <c:v>6</c:v>
                </c:pt>
                <c:pt idx="5">
                  <c:v>232</c:v>
                </c:pt>
                <c:pt idx="6">
                  <c:v>809</c:v>
                </c:pt>
                <c:pt idx="7">
                  <c:v>1045</c:v>
                </c:pt>
                <c:pt idx="8">
                  <c:v>830</c:v>
                </c:pt>
                <c:pt idx="9">
                  <c:v>969</c:v>
                </c:pt>
                <c:pt idx="10">
                  <c:v>574</c:v>
                </c:pt>
                <c:pt idx="11">
                  <c:v>168</c:v>
                </c:pt>
                <c:pt idx="12">
                  <c:v>22</c:v>
                </c:pt>
                <c:pt idx="13">
                  <c:v>243</c:v>
                </c:pt>
                <c:pt idx="14">
                  <c:v>627</c:v>
                </c:pt>
                <c:pt idx="15">
                  <c:v>0</c:v>
                </c:pt>
                <c:pt idx="16">
                  <c:v>129</c:v>
                </c:pt>
                <c:pt idx="17">
                  <c:v>0</c:v>
                </c:pt>
                <c:pt idx="18">
                  <c:v>172</c:v>
                </c:pt>
                <c:pt idx="19">
                  <c:v>1</c:v>
                </c:pt>
                <c:pt idx="20">
                  <c:v>73</c:v>
                </c:pt>
                <c:pt idx="21">
                  <c:v>22</c:v>
                </c:pt>
                <c:pt idx="22">
                  <c:v>79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Noviembre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5187.25</c:v>
                </c:pt>
                <c:pt idx="1">
                  <c:v>684.01400000000001</c:v>
                </c:pt>
                <c:pt idx="2">
                  <c:v>3345.183</c:v>
                </c:pt>
                <c:pt idx="3">
                  <c:v>4662.9170000000004</c:v>
                </c:pt>
                <c:pt idx="4">
                  <c:v>20894.2</c:v>
                </c:pt>
                <c:pt idx="5">
                  <c:v>1654.788</c:v>
                </c:pt>
                <c:pt idx="6">
                  <c:v>26879.024000000001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11"/>
                <c:pt idx="0">
                  <c:v>366</c:v>
                </c:pt>
                <c:pt idx="1">
                  <c:v>393</c:v>
                </c:pt>
                <c:pt idx="2">
                  <c:v>1040</c:v>
                </c:pt>
                <c:pt idx="3">
                  <c:v>1114</c:v>
                </c:pt>
                <c:pt idx="4">
                  <c:v>1417</c:v>
                </c:pt>
                <c:pt idx="5">
                  <c:v>1350</c:v>
                </c:pt>
                <c:pt idx="6">
                  <c:v>922</c:v>
                </c:pt>
                <c:pt idx="7">
                  <c:v>657</c:v>
                </c:pt>
                <c:pt idx="8">
                  <c:v>313</c:v>
                </c:pt>
                <c:pt idx="9">
                  <c:v>1563</c:v>
                </c:pt>
                <c:pt idx="10">
                  <c:v>1285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Noviembre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1706.2216220400001</c:v>
                </c:pt>
                <c:pt idx="1">
                  <c:v>5148.2069409600017</c:v>
                </c:pt>
                <c:pt idx="2">
                  <c:v>4570.670857260001</c:v>
                </c:pt>
                <c:pt idx="3">
                  <c:v>0</c:v>
                </c:pt>
                <c:pt idx="4">
                  <c:v>179.25750262</c:v>
                </c:pt>
                <c:pt idx="5">
                  <c:v>20397.608855544597</c:v>
                </c:pt>
                <c:pt idx="6">
                  <c:v>32001.965778424597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30/11/2020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3669</c:v>
                </c:pt>
                <c:pt idx="1">
                  <c:v>2507</c:v>
                </c:pt>
                <c:pt idx="2">
                  <c:v>116</c:v>
                </c:pt>
                <c:pt idx="3">
                  <c:v>108</c:v>
                </c:pt>
                <c:pt idx="4">
                  <c:v>31</c:v>
                </c:pt>
                <c:pt idx="5">
                  <c:v>499</c:v>
                </c:pt>
                <c:pt idx="6">
                  <c:v>714</c:v>
                </c:pt>
                <c:pt idx="7">
                  <c:v>738</c:v>
                </c:pt>
                <c:pt idx="8">
                  <c:v>866</c:v>
                </c:pt>
                <c:pt idx="9">
                  <c:v>713</c:v>
                </c:pt>
                <c:pt idx="10">
                  <c:v>309</c:v>
                </c:pt>
                <c:pt idx="11">
                  <c:v>153</c:v>
                </c:pt>
                <c:pt idx="12">
                  <c:v>28</c:v>
                </c:pt>
                <c:pt idx="13">
                  <c:v>196</c:v>
                </c:pt>
                <c:pt idx="14">
                  <c:v>287</c:v>
                </c:pt>
                <c:pt idx="15">
                  <c:v>0</c:v>
                </c:pt>
                <c:pt idx="16">
                  <c:v>200</c:v>
                </c:pt>
                <c:pt idx="17">
                  <c:v>0</c:v>
                </c:pt>
                <c:pt idx="18">
                  <c:v>144</c:v>
                </c:pt>
                <c:pt idx="19">
                  <c:v>4</c:v>
                </c:pt>
                <c:pt idx="20">
                  <c:v>55</c:v>
                </c:pt>
                <c:pt idx="21">
                  <c:v>32</c:v>
                </c:pt>
                <c:pt idx="22">
                  <c:v>131</c:v>
                </c:pt>
                <c:pt idx="23">
                  <c:v>38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30/11/2019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3135</c:v>
                </c:pt>
                <c:pt idx="1">
                  <c:v>2934</c:v>
                </c:pt>
                <c:pt idx="2">
                  <c:v>162</c:v>
                </c:pt>
                <c:pt idx="3">
                  <c:v>70</c:v>
                </c:pt>
                <c:pt idx="4">
                  <c:v>4</c:v>
                </c:pt>
                <c:pt idx="5">
                  <c:v>204</c:v>
                </c:pt>
                <c:pt idx="6">
                  <c:v>797</c:v>
                </c:pt>
                <c:pt idx="7">
                  <c:v>999</c:v>
                </c:pt>
                <c:pt idx="8">
                  <c:v>922</c:v>
                </c:pt>
                <c:pt idx="9">
                  <c:v>906</c:v>
                </c:pt>
                <c:pt idx="10">
                  <c:v>520</c:v>
                </c:pt>
                <c:pt idx="11">
                  <c:v>154</c:v>
                </c:pt>
                <c:pt idx="12">
                  <c:v>21</c:v>
                </c:pt>
                <c:pt idx="13">
                  <c:v>245</c:v>
                </c:pt>
                <c:pt idx="14">
                  <c:v>443</c:v>
                </c:pt>
                <c:pt idx="15">
                  <c:v>0</c:v>
                </c:pt>
                <c:pt idx="16">
                  <c:v>76</c:v>
                </c:pt>
                <c:pt idx="17">
                  <c:v>1</c:v>
                </c:pt>
                <c:pt idx="18">
                  <c:v>138</c:v>
                </c:pt>
                <c:pt idx="19">
                  <c:v>2</c:v>
                </c:pt>
                <c:pt idx="20">
                  <c:v>59</c:v>
                </c:pt>
                <c:pt idx="21">
                  <c:v>18</c:v>
                </c:pt>
                <c:pt idx="22">
                  <c:v>47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29AB924A-B9F2-4BDF-A7D6-2D0F5136B45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F744A24-835D-49FD-A6C9-7CA3FF7AEEA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77C9FF9-7A6D-463A-BC9A-92CF803B0D5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088B66A-ECB3-45C2-AD09-6F22A19BAA9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A04C285-1D16-4EE9-9F84-BC304F9342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13D4D23-1377-4EEA-A3A8-37C7BFB264B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FAF417F-15A9-403C-A4C0-88F3E82587E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53D42B0-BC8A-474E-850D-51CB7B96FED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42C5-4B16-8E32-A5EB511D0754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C8B6F52-5F46-4B9D-BAAA-A391DDFE5EA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8CD8625-1CC8-4014-9EDC-DAA37B23313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720-4D02-B5E3-F878F7C0909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26A0112-F6E5-4520-9F2B-58A4B004D7D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720-4D02-B5E3-F878F7C09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12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6">
                  <c:v>1191</c:v>
                </c:pt>
                <c:pt idx="7">
                  <c:v>1031</c:v>
                </c:pt>
                <c:pt idx="8">
                  <c:v>888</c:v>
                </c:pt>
                <c:pt idx="9">
                  <c:v>930</c:v>
                </c:pt>
                <c:pt idx="10">
                  <c:v>754</c:v>
                </c:pt>
                <c:pt idx="11">
                  <c:v>10544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2020'!$W$720:$W$734</c15:f>
                <c15:dlblRangeCache>
                  <c:ptCount val="13"/>
                  <c:pt idx="0">
                    <c:v>5,3%</c:v>
                  </c:pt>
                  <c:pt idx="1">
                    <c:v>11,2%</c:v>
                  </c:pt>
                  <c:pt idx="2">
                    <c:v>8,2%</c:v>
                  </c:pt>
                  <c:pt idx="3">
                    <c:v>6,2%</c:v>
                  </c:pt>
                  <c:pt idx="4">
                    <c:v>8,3%</c:v>
                  </c:pt>
                  <c:pt idx="5">
                    <c:v>11%</c:v>
                  </c:pt>
                  <c:pt idx="6">
                    <c:v>10%</c:v>
                  </c:pt>
                  <c:pt idx="7">
                    <c:v>9%</c:v>
                  </c:pt>
                  <c:pt idx="8">
                    <c:v>8%</c:v>
                  </c:pt>
                  <c:pt idx="9">
                    <c:v>8%</c:v>
                  </c:pt>
                  <c:pt idx="12">
                    <c:v>91,4%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4855EA5-4034-4139-A0E2-18DDEF017A6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7D8E8AF-8D37-4CF4-8DE5-B75F70C900DD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36EE6ED9-7081-4628-8AA6-684F1A9C9C58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F7242285-0699-49D0-A29C-C71E0304BC0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90DA5069-BFB8-40CA-BFC8-75677DD623A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layout>
                <c:manualLayout>
                  <c:x val="1.46988942264926E-2"/>
                  <c:y val="-9.3221112404353549E-3"/>
                </c:manualLayout>
              </c:layout>
              <c:tx>
                <c:rich>
                  <a:bodyPr/>
                  <a:lstStyle/>
                  <a:p>
                    <a:fld id="{4FBA5ED1-6E67-4988-AE1D-E1EA3D05841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06CAD08-E647-4799-B097-952432B6FA4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layout>
                <c:manualLayout>
                  <c:x val="1.478621937660035E-2"/>
                  <c:y val="0"/>
                </c:manualLayout>
              </c:layout>
              <c:tx>
                <c:rich>
                  <a:bodyPr/>
                  <a:lstStyle/>
                  <a:p>
                    <a:fld id="{1A7309E7-7D49-4C06-B2B6-86D21DE3D73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layout>
                <c:manualLayout>
                  <c:x val="1.2673902322800301E-2"/>
                  <c:y val="-9.8283657787350953E-17"/>
                </c:manualLayout>
              </c:layout>
              <c:tx>
                <c:rich>
                  <a:bodyPr/>
                  <a:lstStyle/>
                  <a:p>
                    <a:fld id="{AC9959A4-6962-4299-BE63-3C174322443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layout>
                <c:manualLayout>
                  <c:x val="1.4786219376600346E-2"/>
                  <c:y val="-5.3609887182847855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BFE8BA6-047D-450D-8FDF-F2A331FE4ED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0BC39F65-3A8B-4939-A2AD-75F4DD8DB5E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720-4D02-B5E3-F878F7C0909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155BC1E-726D-4C6F-9D4D-D1673EB7ECE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720-4D02-B5E3-F878F7C09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12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6">
                  <c:v>105</c:v>
                </c:pt>
                <c:pt idx="7">
                  <c:v>98</c:v>
                </c:pt>
                <c:pt idx="8">
                  <c:v>72</c:v>
                </c:pt>
                <c:pt idx="9">
                  <c:v>100</c:v>
                </c:pt>
                <c:pt idx="10">
                  <c:v>63</c:v>
                </c:pt>
                <c:pt idx="11">
                  <c:v>994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13"/>
                  <c:pt idx="0">
                    <c:v>0,6%</c:v>
                  </c:pt>
                  <c:pt idx="1">
                    <c:v>1,1%</c:v>
                  </c:pt>
                  <c:pt idx="2">
                    <c:v>0,8%</c:v>
                  </c:pt>
                  <c:pt idx="3">
                    <c:v>0,5%</c:v>
                  </c:pt>
                  <c:pt idx="4">
                    <c:v>0,8%</c:v>
                  </c:pt>
                  <c:pt idx="5">
                    <c:v>1,1%</c:v>
                  </c:pt>
                  <c:pt idx="6">
                    <c:v>0,9%</c:v>
                  </c:pt>
                  <c:pt idx="7">
                    <c:v>0,8%</c:v>
                  </c:pt>
                  <c:pt idx="8">
                    <c:v>0,6%</c:v>
                  </c:pt>
                  <c:pt idx="9">
                    <c:v>0,9%</c:v>
                  </c:pt>
                  <c:pt idx="12">
                    <c:v>8,6%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3014</c:v>
                </c:pt>
                <c:pt idx="1">
                  <c:v>4128</c:v>
                </c:pt>
                <c:pt idx="2">
                  <c:v>4396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6996</c:v>
                </c:pt>
                <c:pt idx="1">
                  <c:v>3</c:v>
                </c:pt>
                <c:pt idx="2">
                  <c:v>4539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5463</c:v>
                </c:pt>
                <c:pt idx="1">
                  <c:v>1568</c:v>
                </c:pt>
                <c:pt idx="2">
                  <c:v>753</c:v>
                </c:pt>
                <c:pt idx="3">
                  <c:v>769</c:v>
                </c:pt>
                <c:pt idx="4">
                  <c:v>444</c:v>
                </c:pt>
                <c:pt idx="5">
                  <c:v>379</c:v>
                </c:pt>
                <c:pt idx="6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6970</c:v>
                </c:pt>
                <c:pt idx="1">
                  <c:v>1936</c:v>
                </c:pt>
                <c:pt idx="2">
                  <c:v>754</c:v>
                </c:pt>
                <c:pt idx="3">
                  <c:v>771</c:v>
                </c:pt>
                <c:pt idx="4">
                  <c:v>444</c:v>
                </c:pt>
                <c:pt idx="5">
                  <c:v>379</c:v>
                </c:pt>
                <c:pt idx="6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1507</c:v>
                </c:pt>
                <c:pt idx="1">
                  <c:v>368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20.29</c:v>
                </c:pt>
                <c:pt idx="2">
                  <c:v>17.43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1387</c:v>
                </c:pt>
                <c:pt idx="1">
                  <c:v>1205</c:v>
                </c:pt>
                <c:pt idx="2">
                  <c:v>953</c:v>
                </c:pt>
                <c:pt idx="3">
                  <c:v>661</c:v>
                </c:pt>
                <c:pt idx="4">
                  <c:v>1966</c:v>
                </c:pt>
                <c:pt idx="5">
                  <c:v>1724</c:v>
                </c:pt>
                <c:pt idx="6">
                  <c:v>1764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391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424013</xdr:colOff>
      <xdr:row>716</xdr:row>
      <xdr:rowOff>109992</xdr:rowOff>
    </xdr:from>
    <xdr:to>
      <xdr:col>9</xdr:col>
      <xdr:colOff>495149</xdr:colOff>
      <xdr:row>745</xdr:row>
      <xdr:rowOff>37799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110" zoomScaleNormal="110" zoomScaleSheetLayoutView="85" workbookViewId="0">
      <selection activeCell="A32" sqref="A32:XFD56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363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557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229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230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70" t="s">
        <v>205</v>
      </c>
    </row>
    <row r="10" spans="2:12" x14ac:dyDescent="0.2">
      <c r="B10" s="571" t="s">
        <v>206</v>
      </c>
    </row>
    <row r="11" spans="2:12" x14ac:dyDescent="0.2">
      <c r="B11" s="571" t="s">
        <v>207</v>
      </c>
    </row>
    <row r="12" spans="2:12" x14ac:dyDescent="0.2">
      <c r="B12" s="571" t="s">
        <v>208</v>
      </c>
    </row>
    <row r="13" spans="2:12" x14ac:dyDescent="0.2">
      <c r="B13" s="571" t="s">
        <v>210</v>
      </c>
    </row>
    <row r="14" spans="2:12" x14ac:dyDescent="0.2">
      <c r="B14" s="571" t="s">
        <v>211</v>
      </c>
    </row>
    <row r="15" spans="2:12" x14ac:dyDescent="0.2">
      <c r="B15" s="571" t="s">
        <v>212</v>
      </c>
    </row>
    <row r="16" spans="2:12" x14ac:dyDescent="0.2">
      <c r="B16" s="571" t="s">
        <v>213</v>
      </c>
    </row>
    <row r="17" spans="2:2" x14ac:dyDescent="0.2">
      <c r="B17" s="571" t="s">
        <v>214</v>
      </c>
    </row>
    <row r="18" spans="2:2" x14ac:dyDescent="0.2">
      <c r="B18" s="571" t="s">
        <v>242</v>
      </c>
    </row>
    <row r="19" spans="2:2" x14ac:dyDescent="0.2">
      <c r="B19" s="571" t="s">
        <v>243</v>
      </c>
    </row>
    <row r="20" spans="2:2" x14ac:dyDescent="0.2">
      <c r="B20" s="571" t="s">
        <v>218</v>
      </c>
    </row>
    <row r="21" spans="2:2" x14ac:dyDescent="0.2">
      <c r="B21" s="571" t="s">
        <v>219</v>
      </c>
    </row>
    <row r="22" spans="2:2" x14ac:dyDescent="0.2">
      <c r="B22" s="571" t="s">
        <v>220</v>
      </c>
    </row>
    <row r="23" spans="2:2" x14ac:dyDescent="0.2">
      <c r="B23" s="571" t="s">
        <v>231</v>
      </c>
    </row>
    <row r="24" spans="2:2" x14ac:dyDescent="0.2">
      <c r="B24" s="571" t="s">
        <v>319</v>
      </c>
    </row>
    <row r="25" spans="2:2" x14ac:dyDescent="0.2">
      <c r="B25" s="571" t="s">
        <v>224</v>
      </c>
    </row>
    <row r="26" spans="2:2" x14ac:dyDescent="0.2">
      <c r="B26" s="571" t="s">
        <v>225</v>
      </c>
    </row>
    <row r="27" spans="2:2" x14ac:dyDescent="0.2">
      <c r="B27" s="571" t="s">
        <v>228</v>
      </c>
    </row>
    <row r="28" spans="2:2" x14ac:dyDescent="0.2">
      <c r="B28" s="571" t="s">
        <v>362</v>
      </c>
    </row>
    <row r="29" spans="2:2" x14ac:dyDescent="0.2">
      <c r="B29" s="571" t="s">
        <v>343</v>
      </c>
    </row>
    <row r="30" spans="2:2" x14ac:dyDescent="0.2">
      <c r="B30" s="571" t="s">
        <v>413</v>
      </c>
    </row>
    <row r="31" spans="2:2" x14ac:dyDescent="0.2">
      <c r="B31" s="571" t="s">
        <v>414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  <row r="447" spans="2:2" x14ac:dyDescent="0.2">
      <c r="B447" s="204"/>
    </row>
    <row r="448" spans="2:2" x14ac:dyDescent="0.2">
      <c r="B448" s="204"/>
    </row>
    <row r="449" spans="2:2" x14ac:dyDescent="0.2">
      <c r="B449" s="204"/>
    </row>
    <row r="450" spans="2:2" x14ac:dyDescent="0.2">
      <c r="B450" s="204"/>
    </row>
    <row r="451" spans="2:2" x14ac:dyDescent="0.2">
      <c r="B451" s="204"/>
    </row>
    <row r="452" spans="2:2" x14ac:dyDescent="0.2">
      <c r="B452" s="204"/>
    </row>
    <row r="453" spans="2:2" x14ac:dyDescent="0.2">
      <c r="B453" s="204"/>
    </row>
    <row r="454" spans="2:2" x14ac:dyDescent="0.2">
      <c r="B454" s="204"/>
    </row>
    <row r="455" spans="2:2" x14ac:dyDescent="0.2">
      <c r="B455" s="204"/>
    </row>
    <row r="456" spans="2:2" x14ac:dyDescent="0.2">
      <c r="B456" s="204"/>
    </row>
    <row r="457" spans="2:2" x14ac:dyDescent="0.2">
      <c r="B457" s="204"/>
    </row>
    <row r="458" spans="2:2" x14ac:dyDescent="0.2">
      <c r="B458" s="204"/>
    </row>
    <row r="459" spans="2:2" x14ac:dyDescent="0.2">
      <c r="B459" s="204"/>
    </row>
    <row r="460" spans="2:2" x14ac:dyDescent="0.2">
      <c r="B460" s="204"/>
    </row>
    <row r="461" spans="2:2" x14ac:dyDescent="0.2">
      <c r="B461" s="204"/>
    </row>
    <row r="462" spans="2:2" x14ac:dyDescent="0.2">
      <c r="B462" s="204"/>
    </row>
    <row r="463" spans="2:2" x14ac:dyDescent="0.2">
      <c r="B463" s="204"/>
    </row>
    <row r="464" spans="2:2" x14ac:dyDescent="0.2">
      <c r="B464" s="204"/>
    </row>
    <row r="465" spans="2:2" x14ac:dyDescent="0.2">
      <c r="B465" s="204"/>
    </row>
    <row r="466" spans="2:2" x14ac:dyDescent="0.2">
      <c r="B466" s="204"/>
    </row>
    <row r="467" spans="2:2" x14ac:dyDescent="0.2">
      <c r="B467" s="204"/>
    </row>
    <row r="468" spans="2:2" x14ac:dyDescent="0.2">
      <c r="B468" s="204"/>
    </row>
    <row r="469" spans="2:2" x14ac:dyDescent="0.2">
      <c r="B469" s="204"/>
    </row>
    <row r="470" spans="2:2" x14ac:dyDescent="0.2">
      <c r="B470" s="204"/>
    </row>
    <row r="471" spans="2:2" x14ac:dyDescent="0.2">
      <c r="B471" s="204"/>
    </row>
    <row r="472" spans="2:2" x14ac:dyDescent="0.2">
      <c r="B472" s="204"/>
    </row>
    <row r="473" spans="2:2" x14ac:dyDescent="0.2">
      <c r="B473" s="204"/>
    </row>
    <row r="474" spans="2:2" x14ac:dyDescent="0.2">
      <c r="B474" s="204"/>
    </row>
    <row r="475" spans="2:2" x14ac:dyDescent="0.2">
      <c r="B475" s="204"/>
    </row>
    <row r="476" spans="2:2" x14ac:dyDescent="0.2">
      <c r="B476" s="204"/>
    </row>
    <row r="477" spans="2:2" x14ac:dyDescent="0.2">
      <c r="B477" s="204"/>
    </row>
    <row r="478" spans="2:2" x14ac:dyDescent="0.2">
      <c r="B478" s="204"/>
    </row>
    <row r="479" spans="2:2" x14ac:dyDescent="0.2">
      <c r="B479" s="204"/>
    </row>
    <row r="480" spans="2:2" x14ac:dyDescent="0.2">
      <c r="B480" s="204"/>
    </row>
    <row r="481" spans="2:2" x14ac:dyDescent="0.2">
      <c r="B481" s="204"/>
    </row>
    <row r="482" spans="2:2" x14ac:dyDescent="0.2">
      <c r="B482" s="204"/>
    </row>
    <row r="483" spans="2:2" x14ac:dyDescent="0.2">
      <c r="B483" s="204"/>
    </row>
    <row r="484" spans="2:2" x14ac:dyDescent="0.2">
      <c r="B484" s="204"/>
    </row>
    <row r="485" spans="2:2" x14ac:dyDescent="0.2">
      <c r="B485" s="204"/>
    </row>
    <row r="486" spans="2:2" x14ac:dyDescent="0.2">
      <c r="B486" s="204"/>
    </row>
    <row r="487" spans="2:2" x14ac:dyDescent="0.2">
      <c r="B487" s="204"/>
    </row>
    <row r="488" spans="2:2" x14ac:dyDescent="0.2">
      <c r="B488" s="204"/>
    </row>
    <row r="489" spans="2:2" x14ac:dyDescent="0.2">
      <c r="B489" s="204"/>
    </row>
    <row r="490" spans="2:2" x14ac:dyDescent="0.2">
      <c r="B490" s="204"/>
    </row>
    <row r="491" spans="2:2" x14ac:dyDescent="0.2">
      <c r="B491" s="204"/>
    </row>
    <row r="492" spans="2:2" x14ac:dyDescent="0.2">
      <c r="B492" s="204"/>
    </row>
    <row r="493" spans="2:2" x14ac:dyDescent="0.2">
      <c r="B493" s="204"/>
    </row>
    <row r="494" spans="2:2" x14ac:dyDescent="0.2">
      <c r="B494" s="204"/>
    </row>
    <row r="495" spans="2:2" x14ac:dyDescent="0.2">
      <c r="B495" s="204"/>
    </row>
    <row r="496" spans="2:2" x14ac:dyDescent="0.2">
      <c r="B496" s="204"/>
    </row>
    <row r="497" spans="2:2" x14ac:dyDescent="0.2">
      <c r="B497" s="204"/>
    </row>
    <row r="498" spans="2:2" x14ac:dyDescent="0.2">
      <c r="B498" s="204"/>
    </row>
    <row r="499" spans="2:2" x14ac:dyDescent="0.2">
      <c r="B499" s="204"/>
    </row>
    <row r="500" spans="2:2" x14ac:dyDescent="0.2">
      <c r="B500" s="204"/>
    </row>
    <row r="501" spans="2:2" x14ac:dyDescent="0.2">
      <c r="B501" s="204"/>
    </row>
    <row r="502" spans="2:2" x14ac:dyDescent="0.2">
      <c r="B502" s="204"/>
    </row>
    <row r="503" spans="2:2" x14ac:dyDescent="0.2">
      <c r="B503" s="204"/>
    </row>
    <row r="504" spans="2:2" x14ac:dyDescent="0.2">
      <c r="B504" s="204"/>
    </row>
    <row r="505" spans="2:2" x14ac:dyDescent="0.2">
      <c r="B505" s="204"/>
    </row>
    <row r="506" spans="2:2" x14ac:dyDescent="0.2">
      <c r="B506" s="204"/>
    </row>
    <row r="507" spans="2:2" x14ac:dyDescent="0.2">
      <c r="B507" s="204"/>
    </row>
    <row r="508" spans="2:2" x14ac:dyDescent="0.2">
      <c r="B508" s="204"/>
    </row>
    <row r="509" spans="2:2" x14ac:dyDescent="0.2">
      <c r="B509" s="204"/>
    </row>
    <row r="510" spans="2:2" x14ac:dyDescent="0.2">
      <c r="B510" s="204"/>
    </row>
    <row r="511" spans="2:2" x14ac:dyDescent="0.2">
      <c r="B511" s="204"/>
    </row>
    <row r="512" spans="2:2" x14ac:dyDescent="0.2">
      <c r="B512" s="204"/>
    </row>
    <row r="513" spans="2:2" x14ac:dyDescent="0.2">
      <c r="B513" s="204"/>
    </row>
    <row r="514" spans="2:2" x14ac:dyDescent="0.2">
      <c r="B514" s="204"/>
    </row>
    <row r="515" spans="2:2" x14ac:dyDescent="0.2">
      <c r="B515" s="204"/>
    </row>
    <row r="516" spans="2:2" x14ac:dyDescent="0.2">
      <c r="B516" s="204"/>
    </row>
    <row r="517" spans="2:2" x14ac:dyDescent="0.2">
      <c r="B517" s="204"/>
    </row>
    <row r="518" spans="2:2" x14ac:dyDescent="0.2">
      <c r="B518" s="204"/>
    </row>
    <row r="519" spans="2:2" x14ac:dyDescent="0.2">
      <c r="B519" s="204"/>
    </row>
    <row r="520" spans="2:2" x14ac:dyDescent="0.2">
      <c r="B520" s="204"/>
    </row>
    <row r="521" spans="2:2" x14ac:dyDescent="0.2">
      <c r="B521" s="204"/>
    </row>
    <row r="522" spans="2:2" x14ac:dyDescent="0.2">
      <c r="B522" s="204"/>
    </row>
    <row r="523" spans="2:2" x14ac:dyDescent="0.2">
      <c r="B523" s="204"/>
    </row>
    <row r="524" spans="2:2" x14ac:dyDescent="0.2">
      <c r="B524" s="204"/>
    </row>
    <row r="525" spans="2:2" x14ac:dyDescent="0.2">
      <c r="B525" s="204"/>
    </row>
    <row r="526" spans="2:2" x14ac:dyDescent="0.2">
      <c r="B526" s="204"/>
    </row>
    <row r="527" spans="2:2" x14ac:dyDescent="0.2">
      <c r="B527" s="204"/>
    </row>
    <row r="528" spans="2:2" x14ac:dyDescent="0.2">
      <c r="B528" s="204"/>
    </row>
    <row r="529" spans="2:2" x14ac:dyDescent="0.2">
      <c r="B529" s="204"/>
    </row>
    <row r="530" spans="2:2" x14ac:dyDescent="0.2">
      <c r="B530" s="204"/>
    </row>
    <row r="531" spans="2:2" x14ac:dyDescent="0.2">
      <c r="B531" s="204"/>
    </row>
    <row r="532" spans="2:2" x14ac:dyDescent="0.2">
      <c r="B532" s="204"/>
    </row>
    <row r="533" spans="2:2" x14ac:dyDescent="0.2">
      <c r="B533" s="204"/>
    </row>
    <row r="534" spans="2:2" x14ac:dyDescent="0.2">
      <c r="B534" s="204"/>
    </row>
    <row r="535" spans="2:2" x14ac:dyDescent="0.2">
      <c r="B535" s="204"/>
    </row>
    <row r="536" spans="2:2" x14ac:dyDescent="0.2">
      <c r="B536" s="204"/>
    </row>
    <row r="537" spans="2:2" x14ac:dyDescent="0.2">
      <c r="B537" s="204"/>
    </row>
    <row r="538" spans="2:2" x14ac:dyDescent="0.2">
      <c r="B538" s="204"/>
    </row>
    <row r="539" spans="2:2" x14ac:dyDescent="0.2">
      <c r="B539" s="204"/>
    </row>
    <row r="540" spans="2:2" x14ac:dyDescent="0.2">
      <c r="B540" s="204"/>
    </row>
    <row r="541" spans="2:2" x14ac:dyDescent="0.2">
      <c r="B541" s="204"/>
    </row>
    <row r="542" spans="2:2" x14ac:dyDescent="0.2">
      <c r="B542" s="204"/>
    </row>
    <row r="543" spans="2:2" x14ac:dyDescent="0.2">
      <c r="B543" s="204"/>
    </row>
    <row r="544" spans="2:2" x14ac:dyDescent="0.2">
      <c r="B544" s="204"/>
    </row>
    <row r="545" spans="2:2" x14ac:dyDescent="0.2">
      <c r="B545" s="204"/>
    </row>
    <row r="546" spans="2:2" x14ac:dyDescent="0.2">
      <c r="B546" s="204"/>
    </row>
    <row r="547" spans="2:2" x14ac:dyDescent="0.2">
      <c r="B547" s="204"/>
    </row>
    <row r="548" spans="2:2" x14ac:dyDescent="0.2">
      <c r="B548" s="204"/>
    </row>
    <row r="549" spans="2:2" x14ac:dyDescent="0.2">
      <c r="B549" s="204"/>
    </row>
    <row r="550" spans="2:2" x14ac:dyDescent="0.2">
      <c r="B550" s="204"/>
    </row>
    <row r="551" spans="2:2" x14ac:dyDescent="0.2">
      <c r="B551" s="204"/>
    </row>
    <row r="552" spans="2:2" x14ac:dyDescent="0.2">
      <c r="B552" s="204"/>
    </row>
    <row r="553" spans="2:2" x14ac:dyDescent="0.2">
      <c r="B553" s="204"/>
    </row>
    <row r="554" spans="2:2" x14ac:dyDescent="0.2">
      <c r="B554" s="204"/>
    </row>
    <row r="555" spans="2:2" x14ac:dyDescent="0.2">
      <c r="B555" s="204"/>
    </row>
    <row r="556" spans="2:2" x14ac:dyDescent="0.2">
      <c r="B556" s="204"/>
    </row>
    <row r="557" spans="2:2" x14ac:dyDescent="0.2">
      <c r="B557" s="204"/>
    </row>
    <row r="558" spans="2:2" x14ac:dyDescent="0.2">
      <c r="B558" s="204"/>
    </row>
    <row r="559" spans="2:2" x14ac:dyDescent="0.2">
      <c r="B559" s="204"/>
    </row>
    <row r="560" spans="2:2" x14ac:dyDescent="0.2">
      <c r="B560" s="204"/>
    </row>
    <row r="561" spans="2:2" x14ac:dyDescent="0.2">
      <c r="B561" s="204"/>
    </row>
    <row r="562" spans="2:2" x14ac:dyDescent="0.2">
      <c r="B562" s="204"/>
    </row>
    <row r="563" spans="2:2" x14ac:dyDescent="0.2">
      <c r="B563" s="204"/>
    </row>
    <row r="564" spans="2:2" x14ac:dyDescent="0.2">
      <c r="B564" s="204"/>
    </row>
    <row r="565" spans="2:2" x14ac:dyDescent="0.2">
      <c r="B565" s="204"/>
    </row>
    <row r="566" spans="2:2" x14ac:dyDescent="0.2">
      <c r="B566" s="204"/>
    </row>
    <row r="567" spans="2:2" x14ac:dyDescent="0.2">
      <c r="B567" s="204"/>
    </row>
    <row r="568" spans="2:2" x14ac:dyDescent="0.2">
      <c r="B568" s="204"/>
    </row>
    <row r="569" spans="2:2" x14ac:dyDescent="0.2">
      <c r="B569" s="204"/>
    </row>
    <row r="570" spans="2:2" x14ac:dyDescent="0.2">
      <c r="B570" s="204"/>
    </row>
    <row r="571" spans="2:2" x14ac:dyDescent="0.2">
      <c r="B571" s="204"/>
    </row>
    <row r="572" spans="2:2" x14ac:dyDescent="0.2">
      <c r="B572" s="204"/>
    </row>
    <row r="573" spans="2:2" x14ac:dyDescent="0.2">
      <c r="B573" s="204"/>
    </row>
    <row r="574" spans="2:2" x14ac:dyDescent="0.2">
      <c r="B574" s="204"/>
    </row>
    <row r="575" spans="2:2" x14ac:dyDescent="0.2">
      <c r="B575" s="204"/>
    </row>
    <row r="576" spans="2:2" x14ac:dyDescent="0.2">
      <c r="B576" s="204"/>
    </row>
    <row r="577" spans="2:2" x14ac:dyDescent="0.2">
      <c r="B577" s="204"/>
    </row>
    <row r="578" spans="2:2" x14ac:dyDescent="0.2">
      <c r="B578" s="204"/>
    </row>
    <row r="579" spans="2:2" x14ac:dyDescent="0.2">
      <c r="B579" s="204"/>
    </row>
    <row r="580" spans="2:2" x14ac:dyDescent="0.2">
      <c r="B580" s="204"/>
    </row>
    <row r="581" spans="2:2" x14ac:dyDescent="0.2">
      <c r="B581" s="204"/>
    </row>
    <row r="582" spans="2:2" x14ac:dyDescent="0.2">
      <c r="B582" s="204"/>
    </row>
    <row r="583" spans="2:2" x14ac:dyDescent="0.2">
      <c r="B583" s="204"/>
    </row>
    <row r="584" spans="2:2" x14ac:dyDescent="0.2">
      <c r="B584" s="204"/>
    </row>
    <row r="585" spans="2:2" x14ac:dyDescent="0.2">
      <c r="B585" s="204"/>
    </row>
    <row r="586" spans="2:2" x14ac:dyDescent="0.2">
      <c r="B586" s="204"/>
    </row>
    <row r="587" spans="2:2" x14ac:dyDescent="0.2">
      <c r="B587" s="204"/>
    </row>
    <row r="588" spans="2:2" x14ac:dyDescent="0.2">
      <c r="B588" s="204"/>
    </row>
    <row r="589" spans="2:2" x14ac:dyDescent="0.2">
      <c r="B589" s="204"/>
    </row>
    <row r="590" spans="2:2" x14ac:dyDescent="0.2">
      <c r="B590" s="204"/>
    </row>
    <row r="591" spans="2:2" x14ac:dyDescent="0.2">
      <c r="B591" s="204"/>
    </row>
    <row r="592" spans="2:2" x14ac:dyDescent="0.2">
      <c r="B592" s="204"/>
    </row>
    <row r="593" spans="2:2" x14ac:dyDescent="0.2">
      <c r="B593" s="204"/>
    </row>
    <row r="594" spans="2:2" x14ac:dyDescent="0.2">
      <c r="B594" s="204"/>
    </row>
    <row r="595" spans="2:2" x14ac:dyDescent="0.2">
      <c r="B595" s="204"/>
    </row>
    <row r="596" spans="2:2" x14ac:dyDescent="0.2">
      <c r="B596" s="204"/>
    </row>
    <row r="597" spans="2:2" x14ac:dyDescent="0.2">
      <c r="B597" s="204"/>
    </row>
    <row r="598" spans="2:2" x14ac:dyDescent="0.2">
      <c r="B598" s="204"/>
    </row>
    <row r="599" spans="2:2" x14ac:dyDescent="0.2">
      <c r="B599" s="204"/>
    </row>
    <row r="600" spans="2:2" x14ac:dyDescent="0.2">
      <c r="B600" s="204"/>
    </row>
    <row r="601" spans="2:2" x14ac:dyDescent="0.2">
      <c r="B601" s="204"/>
    </row>
    <row r="602" spans="2:2" x14ac:dyDescent="0.2">
      <c r="B602" s="204"/>
    </row>
    <row r="603" spans="2:2" x14ac:dyDescent="0.2">
      <c r="B603" s="204"/>
    </row>
    <row r="604" spans="2:2" x14ac:dyDescent="0.2">
      <c r="B604" s="204"/>
    </row>
    <row r="605" spans="2:2" x14ac:dyDescent="0.2">
      <c r="B605" s="204"/>
    </row>
    <row r="606" spans="2:2" x14ac:dyDescent="0.2">
      <c r="B606" s="204"/>
    </row>
    <row r="607" spans="2:2" x14ac:dyDescent="0.2">
      <c r="B607" s="204"/>
    </row>
    <row r="608" spans="2:2" x14ac:dyDescent="0.2">
      <c r="B608" s="204"/>
    </row>
    <row r="609" spans="2:2" x14ac:dyDescent="0.2">
      <c r="B609" s="204"/>
    </row>
    <row r="610" spans="2:2" x14ac:dyDescent="0.2">
      <c r="B610" s="204"/>
    </row>
    <row r="611" spans="2:2" x14ac:dyDescent="0.2">
      <c r="B611" s="204"/>
    </row>
    <row r="612" spans="2:2" x14ac:dyDescent="0.2">
      <c r="B612" s="204"/>
    </row>
    <row r="613" spans="2:2" x14ac:dyDescent="0.2">
      <c r="B613" s="204"/>
    </row>
    <row r="614" spans="2:2" x14ac:dyDescent="0.2">
      <c r="B614" s="204"/>
    </row>
    <row r="615" spans="2:2" x14ac:dyDescent="0.2">
      <c r="B615" s="204"/>
    </row>
    <row r="616" spans="2:2" x14ac:dyDescent="0.2">
      <c r="B616" s="204"/>
    </row>
    <row r="617" spans="2:2" x14ac:dyDescent="0.2">
      <c r="B617" s="204"/>
    </row>
    <row r="618" spans="2:2" x14ac:dyDescent="0.2">
      <c r="B618" s="204"/>
    </row>
    <row r="619" spans="2:2" x14ac:dyDescent="0.2">
      <c r="B619" s="204"/>
    </row>
    <row r="620" spans="2:2" x14ac:dyDescent="0.2">
      <c r="B620" s="204"/>
    </row>
    <row r="621" spans="2:2" x14ac:dyDescent="0.2">
      <c r="B621" s="204"/>
    </row>
    <row r="622" spans="2:2" x14ac:dyDescent="0.2">
      <c r="B622" s="204"/>
    </row>
    <row r="623" spans="2:2" x14ac:dyDescent="0.2">
      <c r="B623" s="204"/>
    </row>
    <row r="624" spans="2:2" x14ac:dyDescent="0.2">
      <c r="B624" s="204"/>
    </row>
    <row r="625" spans="2:2" x14ac:dyDescent="0.2">
      <c r="B625" s="204"/>
    </row>
    <row r="626" spans="2:2" x14ac:dyDescent="0.2">
      <c r="B626" s="204"/>
    </row>
    <row r="627" spans="2:2" x14ac:dyDescent="0.2">
      <c r="B627" s="204"/>
    </row>
    <row r="628" spans="2:2" x14ac:dyDescent="0.2">
      <c r="B628" s="204"/>
    </row>
    <row r="629" spans="2:2" x14ac:dyDescent="0.2">
      <c r="B629" s="204"/>
    </row>
    <row r="630" spans="2:2" x14ac:dyDescent="0.2">
      <c r="B630" s="204"/>
    </row>
    <row r="631" spans="2:2" x14ac:dyDescent="0.2">
      <c r="B631" s="204"/>
    </row>
    <row r="632" spans="2:2" x14ac:dyDescent="0.2">
      <c r="B632" s="204"/>
    </row>
    <row r="633" spans="2:2" x14ac:dyDescent="0.2">
      <c r="B633" s="204"/>
    </row>
    <row r="634" spans="2:2" x14ac:dyDescent="0.2">
      <c r="B634" s="204"/>
    </row>
    <row r="635" spans="2:2" x14ac:dyDescent="0.2">
      <c r="B635" s="204"/>
    </row>
    <row r="636" spans="2:2" x14ac:dyDescent="0.2">
      <c r="B636" s="204"/>
    </row>
    <row r="637" spans="2:2" x14ac:dyDescent="0.2">
      <c r="B637" s="204"/>
    </row>
    <row r="638" spans="2:2" x14ac:dyDescent="0.2">
      <c r="B638" s="204"/>
    </row>
    <row r="639" spans="2:2" x14ac:dyDescent="0.2">
      <c r="B639" s="204"/>
    </row>
    <row r="640" spans="2:2" x14ac:dyDescent="0.2">
      <c r="B640" s="204"/>
    </row>
    <row r="641" spans="2:2" x14ac:dyDescent="0.2">
      <c r="B641" s="204"/>
    </row>
    <row r="642" spans="2:2" x14ac:dyDescent="0.2">
      <c r="B642" s="204"/>
    </row>
    <row r="643" spans="2:2" x14ac:dyDescent="0.2">
      <c r="B643" s="204"/>
    </row>
    <row r="644" spans="2:2" x14ac:dyDescent="0.2">
      <c r="B644" s="204"/>
    </row>
    <row r="645" spans="2:2" x14ac:dyDescent="0.2">
      <c r="B645" s="204"/>
    </row>
    <row r="646" spans="2:2" x14ac:dyDescent="0.2">
      <c r="B646" s="204"/>
    </row>
    <row r="647" spans="2:2" x14ac:dyDescent="0.2">
      <c r="B647" s="204"/>
    </row>
    <row r="648" spans="2:2" x14ac:dyDescent="0.2">
      <c r="B648" s="204"/>
    </row>
    <row r="649" spans="2:2" x14ac:dyDescent="0.2">
      <c r="B649" s="204"/>
    </row>
    <row r="650" spans="2:2" x14ac:dyDescent="0.2">
      <c r="B650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M735"/>
  <sheetViews>
    <sheetView showGridLines="0" tabSelected="1" topLeftCell="A46" zoomScale="115" zoomScaleNormal="115" zoomScaleSheetLayoutView="100" workbookViewId="0">
      <selection activeCell="C59" sqref="C59"/>
    </sheetView>
  </sheetViews>
  <sheetFormatPr baseColWidth="10" defaultRowHeight="12.75" x14ac:dyDescent="0.2"/>
  <cols>
    <col min="1" max="1" width="1.42578125" style="22" customWidth="1"/>
    <col min="2" max="2" width="29.5703125" style="22" customWidth="1"/>
    <col min="3" max="3" width="16.85546875" style="36" customWidth="1"/>
    <col min="4" max="4" width="39" style="22" customWidth="1"/>
    <col min="5" max="5" width="13.28515625" style="22" customWidth="1"/>
    <col min="6" max="6" width="36.7109375" style="12" customWidth="1"/>
    <col min="7" max="7" width="21.28515625" style="36" customWidth="1"/>
    <col min="8" max="8" width="23.5703125" style="22" customWidth="1"/>
    <col min="9" max="9" width="15.7109375" style="22" customWidth="1"/>
    <col min="10" max="10" width="18.5703125" style="22" customWidth="1"/>
    <col min="11" max="11" width="17.28515625" style="22" customWidth="1"/>
    <col min="12" max="12" width="27" style="439" customWidth="1"/>
    <col min="13" max="13" width="16.7109375" style="22" customWidth="1"/>
    <col min="14" max="14" width="26.7109375" style="22" customWidth="1"/>
    <col min="15" max="15" width="14.5703125" style="22" customWidth="1"/>
    <col min="16" max="16" width="15.140625" style="26" customWidth="1"/>
    <col min="17" max="19" width="24" style="26" customWidth="1"/>
    <col min="20" max="20" width="1.28515625" style="26" customWidth="1"/>
    <col min="21" max="21" width="1.85546875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1" customFormat="1" ht="18" customHeight="1" x14ac:dyDescent="0.2">
      <c r="A1" s="728" t="s">
        <v>0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450"/>
      <c r="N1" s="450"/>
      <c r="P1" s="452"/>
      <c r="Q1" s="452"/>
      <c r="R1" s="452"/>
      <c r="S1" s="452"/>
      <c r="T1" s="452"/>
      <c r="U1" s="452"/>
      <c r="V1" s="453"/>
      <c r="W1" s="454"/>
      <c r="X1" s="454"/>
      <c r="Y1" s="453"/>
      <c r="Z1" s="454"/>
      <c r="AB1" s="455"/>
    </row>
    <row r="2" spans="1:36" s="451" customFormat="1" ht="18" customHeight="1" x14ac:dyDescent="0.2">
      <c r="A2" s="728" t="s">
        <v>363</v>
      </c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450"/>
      <c r="N2" s="450"/>
      <c r="P2" s="452"/>
      <c r="Q2" s="452"/>
      <c r="R2" s="452"/>
      <c r="S2" s="452"/>
      <c r="T2" s="452"/>
      <c r="U2" s="452"/>
      <c r="V2" s="453"/>
      <c r="W2" s="454"/>
      <c r="X2" s="454"/>
      <c r="Y2" s="453"/>
      <c r="Z2" s="454"/>
      <c r="AB2" s="455"/>
    </row>
    <row r="3" spans="1:36" s="451" customFormat="1" ht="18" customHeight="1" x14ac:dyDescent="0.2">
      <c r="A3" s="728" t="s">
        <v>536</v>
      </c>
      <c r="B3" s="728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450"/>
      <c r="N3" s="450"/>
      <c r="O3" s="452"/>
      <c r="P3" s="452"/>
      <c r="Q3" s="452"/>
      <c r="R3" s="452"/>
      <c r="S3" s="452"/>
      <c r="T3" s="452"/>
      <c r="U3" s="452"/>
      <c r="V3" s="453"/>
      <c r="W3" s="454"/>
      <c r="X3" s="454"/>
      <c r="Y3" s="453"/>
      <c r="Z3" s="454"/>
      <c r="AB3" s="455"/>
    </row>
    <row r="4" spans="1:36" s="451" customFormat="1" ht="18" customHeight="1" x14ac:dyDescent="0.2">
      <c r="A4" s="728" t="s">
        <v>1</v>
      </c>
      <c r="B4" s="728"/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450"/>
      <c r="N4" s="450"/>
      <c r="O4" s="452"/>
      <c r="P4" s="452"/>
      <c r="Q4" s="452"/>
      <c r="R4" s="452"/>
      <c r="S4" s="452"/>
      <c r="T4" s="452"/>
      <c r="U4" s="452"/>
      <c r="V4" s="453"/>
      <c r="W4" s="454"/>
      <c r="X4" s="454"/>
      <c r="Y4" s="453"/>
      <c r="Z4" s="454"/>
      <c r="AB4" s="455"/>
    </row>
    <row r="5" spans="1:36" x14ac:dyDescent="0.2">
      <c r="A5" s="9"/>
      <c r="B5" s="1"/>
      <c r="D5" s="1"/>
      <c r="E5" s="1"/>
      <c r="H5" s="1"/>
      <c r="I5" s="1"/>
      <c r="J5" s="1"/>
      <c r="K5" s="1"/>
      <c r="L5" s="438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8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8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8"/>
      <c r="M8" s="1"/>
      <c r="N8" s="1"/>
      <c r="O8" s="1"/>
      <c r="Y8" s="281"/>
      <c r="AB8" s="19"/>
    </row>
    <row r="9" spans="1:36" x14ac:dyDescent="0.2">
      <c r="A9" s="9" t="s">
        <v>305</v>
      </c>
      <c r="B9" s="1"/>
      <c r="D9" s="1"/>
      <c r="E9" s="1"/>
      <c r="H9" s="1"/>
      <c r="I9" s="1"/>
      <c r="J9" s="1"/>
      <c r="K9" s="1"/>
      <c r="L9" s="438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705" t="s">
        <v>205</v>
      </c>
      <c r="C11" s="705"/>
      <c r="D11" s="705"/>
      <c r="X11" s="282"/>
      <c r="Y11" s="281"/>
      <c r="AB11" s="19"/>
    </row>
    <row r="12" spans="1:36" ht="15" x14ac:dyDescent="0.2">
      <c r="A12" s="34"/>
      <c r="B12" s="451"/>
      <c r="C12" s="598"/>
      <c r="D12" s="451"/>
      <c r="H12" s="36"/>
      <c r="I12" s="36"/>
      <c r="X12" s="282"/>
      <c r="Y12" s="281"/>
      <c r="AB12" s="19"/>
    </row>
    <row r="13" spans="1:36" ht="15" customHeight="1" x14ac:dyDescent="0.25">
      <c r="A13" s="34"/>
      <c r="B13" s="599" t="s">
        <v>2</v>
      </c>
      <c r="C13" s="599" t="s">
        <v>3</v>
      </c>
      <c r="D13" s="600" t="s">
        <v>151</v>
      </c>
      <c r="E13" s="25"/>
      <c r="H13" s="36"/>
      <c r="I13" s="36"/>
      <c r="W13" s="397" t="s">
        <v>4</v>
      </c>
      <c r="X13" s="397" t="s">
        <v>5</v>
      </c>
      <c r="Y13" s="397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601" t="s">
        <v>283</v>
      </c>
      <c r="C14" s="602">
        <v>5463</v>
      </c>
      <c r="D14" s="603">
        <v>42510616000</v>
      </c>
      <c r="E14" s="25"/>
      <c r="H14" s="36"/>
      <c r="I14" s="36"/>
      <c r="O14" s="28"/>
      <c r="V14" s="284">
        <f>X14/X21</f>
        <v>0.56552795031055902</v>
      </c>
      <c r="W14" s="601" t="s">
        <v>283</v>
      </c>
      <c r="X14" s="602">
        <v>5463</v>
      </c>
      <c r="Y14" s="603">
        <v>42510616000</v>
      </c>
      <c r="Z14" s="400"/>
      <c r="AB14" s="19"/>
      <c r="AH14" s="189"/>
      <c r="AI14" s="190"/>
      <c r="AJ14" s="190"/>
    </row>
    <row r="15" spans="1:36" ht="15" customHeight="1" x14ac:dyDescent="0.25">
      <c r="A15" s="34"/>
      <c r="B15" s="604" t="s">
        <v>284</v>
      </c>
      <c r="C15" s="602">
        <v>1568</v>
      </c>
      <c r="D15" s="603">
        <v>11616490000</v>
      </c>
      <c r="E15" s="25"/>
      <c r="H15" s="36"/>
      <c r="I15" s="36"/>
      <c r="V15" s="284">
        <f>X15/X21</f>
        <v>0.16231884057971013</v>
      </c>
      <c r="W15" s="604" t="s">
        <v>284</v>
      </c>
      <c r="X15" s="602">
        <v>1568</v>
      </c>
      <c r="Y15" s="603">
        <v>11616490000</v>
      </c>
      <c r="Z15" s="400"/>
      <c r="AB15" s="19"/>
      <c r="AH15" s="189"/>
      <c r="AI15" s="190"/>
      <c r="AJ15" s="190"/>
    </row>
    <row r="16" spans="1:36" ht="15" customHeight="1" x14ac:dyDescent="0.25">
      <c r="A16" s="34"/>
      <c r="B16" s="602" t="s">
        <v>285</v>
      </c>
      <c r="C16" s="602">
        <v>753</v>
      </c>
      <c r="D16" s="603">
        <v>5388471000</v>
      </c>
      <c r="E16" s="52"/>
      <c r="H16" s="36"/>
      <c r="I16" s="36"/>
      <c r="V16" s="284">
        <f>X16/X21</f>
        <v>7.7950310559006211E-2</v>
      </c>
      <c r="W16" s="602" t="s">
        <v>285</v>
      </c>
      <c r="X16" s="602">
        <v>753</v>
      </c>
      <c r="Y16" s="603">
        <v>5388471000</v>
      </c>
      <c r="Z16" s="400"/>
      <c r="AB16" s="19"/>
      <c r="AH16" s="189"/>
      <c r="AI16" s="190"/>
      <c r="AJ16" s="190"/>
    </row>
    <row r="17" spans="1:36" ht="15" customHeight="1" x14ac:dyDescent="0.25">
      <c r="A17" s="34"/>
      <c r="B17" s="602" t="s">
        <v>286</v>
      </c>
      <c r="C17" s="602">
        <v>769</v>
      </c>
      <c r="D17" s="603">
        <v>5197256000</v>
      </c>
      <c r="E17" s="52"/>
      <c r="H17" s="36"/>
      <c r="I17" s="36"/>
      <c r="V17" s="284">
        <f>X17/X21</f>
        <v>7.9606625258799177E-2</v>
      </c>
      <c r="W17" s="602" t="s">
        <v>286</v>
      </c>
      <c r="X17" s="602">
        <v>769</v>
      </c>
      <c r="Y17" s="603">
        <v>5197256000</v>
      </c>
      <c r="Z17" s="400"/>
      <c r="AB17" s="19"/>
      <c r="AH17" s="189"/>
      <c r="AI17" s="190"/>
      <c r="AJ17" s="190"/>
    </row>
    <row r="18" spans="1:36" ht="15" customHeight="1" x14ac:dyDescent="0.25">
      <c r="A18" s="34"/>
      <c r="B18" s="602" t="s">
        <v>350</v>
      </c>
      <c r="C18" s="602">
        <v>444</v>
      </c>
      <c r="D18" s="603">
        <v>2712177000</v>
      </c>
      <c r="E18" s="52"/>
      <c r="H18" s="36"/>
      <c r="I18" s="36"/>
      <c r="V18" s="284">
        <f>X18/X21</f>
        <v>4.5962732919254658E-2</v>
      </c>
      <c r="W18" s="602" t="s">
        <v>350</v>
      </c>
      <c r="X18" s="602">
        <v>444</v>
      </c>
      <c r="Y18" s="603">
        <v>2712177000</v>
      </c>
      <c r="Z18" s="400"/>
      <c r="AB18" s="19"/>
      <c r="AH18" s="189"/>
      <c r="AI18" s="190"/>
      <c r="AJ18" s="190"/>
    </row>
    <row r="19" spans="1:36" ht="15" customHeight="1" x14ac:dyDescent="0.25">
      <c r="A19" s="34"/>
      <c r="B19" s="602" t="s">
        <v>351</v>
      </c>
      <c r="C19" s="602">
        <v>379</v>
      </c>
      <c r="D19" s="603">
        <v>2077502000</v>
      </c>
      <c r="E19" s="52"/>
      <c r="H19" s="36"/>
      <c r="I19" s="36"/>
      <c r="V19" s="284">
        <f>X19/X21</f>
        <v>3.9233954451345754E-2</v>
      </c>
      <c r="W19" s="602" t="s">
        <v>351</v>
      </c>
      <c r="X19" s="602">
        <v>379</v>
      </c>
      <c r="Y19" s="603">
        <v>2077502000</v>
      </c>
      <c r="Z19" s="281"/>
      <c r="AB19" s="19"/>
      <c r="AH19" s="189"/>
      <c r="AI19" s="190"/>
      <c r="AJ19" s="190"/>
    </row>
    <row r="20" spans="1:36" ht="15" customHeight="1" x14ac:dyDescent="0.2">
      <c r="A20" s="34"/>
      <c r="B20" s="602" t="s">
        <v>352</v>
      </c>
      <c r="C20" s="602">
        <v>284</v>
      </c>
      <c r="D20" s="603">
        <v>1375697000</v>
      </c>
      <c r="E20" s="25"/>
      <c r="H20" s="36"/>
      <c r="I20" s="36"/>
      <c r="V20" s="284">
        <f>X20/X21</f>
        <v>2.9399585921325053E-2</v>
      </c>
      <c r="W20" s="602" t="s">
        <v>352</v>
      </c>
      <c r="X20" s="602">
        <v>284</v>
      </c>
      <c r="Y20" s="603">
        <v>1375697000</v>
      </c>
      <c r="AB20" s="19"/>
    </row>
    <row r="21" spans="1:36" ht="15" customHeight="1" x14ac:dyDescent="0.2">
      <c r="A21" s="34"/>
      <c r="B21" s="599" t="s">
        <v>6</v>
      </c>
      <c r="C21" s="597">
        <f>SUM(C14:C20)</f>
        <v>9660</v>
      </c>
      <c r="D21" s="605">
        <f>SUM(D14:D20)</f>
        <v>70878209000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1</v>
      </c>
      <c r="W21" s="286"/>
      <c r="X21" s="287">
        <f>SUM(X14:X20)</f>
        <v>9660</v>
      </c>
      <c r="Y21" s="288">
        <f>SUM(Y14:Y20)</f>
        <v>70878209000</v>
      </c>
      <c r="AB21" s="19"/>
    </row>
    <row r="22" spans="1:36" ht="15" x14ac:dyDescent="0.2">
      <c r="A22" s="34"/>
      <c r="B22" s="451"/>
      <c r="C22" s="598"/>
      <c r="D22" s="451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1"/>
      <c r="C23" s="598"/>
      <c r="D23" s="606"/>
      <c r="F23" s="93"/>
      <c r="X23" s="289">
        <f>+C14+C16</f>
        <v>6216</v>
      </c>
      <c r="Y23" s="262" t="s">
        <v>7</v>
      </c>
      <c r="AB23" s="19"/>
    </row>
    <row r="24" spans="1:36" ht="15" customHeight="1" x14ac:dyDescent="0.2">
      <c r="A24" s="34"/>
      <c r="B24" s="451"/>
      <c r="C24" s="607"/>
      <c r="D24" s="607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1"/>
      <c r="C25" s="607"/>
      <c r="D25" s="606"/>
      <c r="X25" s="284"/>
      <c r="Y25" s="281"/>
      <c r="Z25" s="290"/>
      <c r="AA25" s="25"/>
    </row>
    <row r="26" spans="1:36" ht="15" customHeight="1" x14ac:dyDescent="0.2">
      <c r="A26" s="34"/>
      <c r="B26" s="680"/>
      <c r="C26" s="609"/>
      <c r="D26" s="606"/>
      <c r="X26" s="284"/>
      <c r="Y26" s="281"/>
      <c r="Z26" s="290"/>
      <c r="AA26" s="25"/>
    </row>
    <row r="27" spans="1:36" ht="15" customHeight="1" x14ac:dyDescent="0.2">
      <c r="A27" s="34"/>
      <c r="B27" s="608"/>
      <c r="C27" s="609"/>
      <c r="D27" s="606"/>
      <c r="X27" s="284"/>
      <c r="Y27" s="281"/>
      <c r="Z27" s="290"/>
      <c r="AA27" s="25"/>
    </row>
    <row r="28" spans="1:36" ht="15" customHeight="1" x14ac:dyDescent="0.2">
      <c r="A28" s="34"/>
      <c r="B28" s="608"/>
      <c r="C28" s="609"/>
      <c r="D28" s="606"/>
      <c r="X28" s="284"/>
      <c r="Y28" s="281"/>
      <c r="Z28" s="290"/>
      <c r="AA28" s="25"/>
    </row>
    <row r="29" spans="1:36" ht="37.5" customHeight="1" x14ac:dyDescent="0.2">
      <c r="A29" s="34"/>
      <c r="B29" s="705" t="s">
        <v>206</v>
      </c>
      <c r="C29" s="705"/>
      <c r="D29" s="705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08"/>
      <c r="C30" s="609"/>
      <c r="D30" s="606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599" t="s">
        <v>2</v>
      </c>
      <c r="C31" s="599" t="s">
        <v>226</v>
      </c>
      <c r="D31" s="600" t="s">
        <v>151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602" t="s">
        <v>283</v>
      </c>
      <c r="C32" s="610">
        <v>1507</v>
      </c>
      <c r="D32" s="603">
        <v>29807174875.647148</v>
      </c>
      <c r="E32" s="25"/>
      <c r="H32" s="36"/>
      <c r="I32" s="36"/>
      <c r="W32" s="397" t="s">
        <v>283</v>
      </c>
      <c r="X32" s="397">
        <v>1094</v>
      </c>
      <c r="Y32" s="397">
        <v>18699552024.320038</v>
      </c>
      <c r="Z32" s="290"/>
      <c r="AA32" s="25"/>
    </row>
    <row r="33" spans="1:27" ht="15" customHeight="1" x14ac:dyDescent="0.25">
      <c r="A33" s="34"/>
      <c r="B33" s="611" t="s">
        <v>284</v>
      </c>
      <c r="C33" s="610">
        <v>368</v>
      </c>
      <c r="D33" s="603">
        <v>8042784437.0398388</v>
      </c>
      <c r="E33" s="25"/>
      <c r="H33" s="36"/>
      <c r="I33" s="36"/>
      <c r="V33" s="284">
        <f>+C32/C36</f>
        <v>0.80244941427050054</v>
      </c>
      <c r="W33" s="484" t="s">
        <v>283</v>
      </c>
      <c r="X33" s="485">
        <v>1507</v>
      </c>
      <c r="Y33" s="482">
        <v>29807174875.647148</v>
      </c>
      <c r="Z33" s="290"/>
      <c r="AA33" s="25"/>
    </row>
    <row r="34" spans="1:27" ht="15" customHeight="1" x14ac:dyDescent="0.25">
      <c r="A34" s="34"/>
      <c r="B34" s="602" t="s">
        <v>285</v>
      </c>
      <c r="C34" s="610">
        <v>1</v>
      </c>
      <c r="D34" s="603">
        <v>20051453.170000002</v>
      </c>
      <c r="E34" s="25"/>
      <c r="H34" s="36"/>
      <c r="I34" s="36"/>
      <c r="V34" s="284">
        <f>+C33/C36</f>
        <v>0.1959531416400426</v>
      </c>
      <c r="W34" s="483" t="s">
        <v>284</v>
      </c>
      <c r="X34" s="485">
        <v>368</v>
      </c>
      <c r="Y34" s="482">
        <v>8042784437.0398388</v>
      </c>
      <c r="Z34" s="290"/>
      <c r="AA34" s="25"/>
    </row>
    <row r="35" spans="1:27" ht="15" customHeight="1" x14ac:dyDescent="0.25">
      <c r="A35" s="34"/>
      <c r="B35" s="602" t="s">
        <v>286</v>
      </c>
      <c r="C35" s="610">
        <v>2</v>
      </c>
      <c r="D35" s="603">
        <v>42280927.200000003</v>
      </c>
      <c r="E35" s="25"/>
      <c r="H35" s="36"/>
      <c r="I35" s="36"/>
      <c r="V35" s="284">
        <f>C34/C36</f>
        <v>5.3248136315228972E-4</v>
      </c>
      <c r="W35" s="483" t="s">
        <v>285</v>
      </c>
      <c r="X35" s="485">
        <v>1</v>
      </c>
      <c r="Y35" s="482">
        <v>20051453.170000002</v>
      </c>
      <c r="Z35" s="290"/>
      <c r="AA35" s="25"/>
    </row>
    <row r="36" spans="1:27" ht="15" customHeight="1" x14ac:dyDescent="0.25">
      <c r="A36" s="34"/>
      <c r="B36" s="599" t="s">
        <v>6</v>
      </c>
      <c r="C36" s="597">
        <f>SUM(C32:C35)</f>
        <v>1878</v>
      </c>
      <c r="D36" s="605">
        <f>SUM(D32:D35)</f>
        <v>37912291693.056984</v>
      </c>
      <c r="E36" s="52"/>
      <c r="H36" s="36"/>
      <c r="I36" s="36"/>
      <c r="V36" s="284">
        <f>+C35/C36</f>
        <v>1.0649627263045794E-3</v>
      </c>
      <c r="W36" s="484" t="s">
        <v>286</v>
      </c>
      <c r="X36" s="485">
        <v>2</v>
      </c>
      <c r="Y36" s="482">
        <v>42280927.200000003</v>
      </c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8"/>
      <c r="X37" s="399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8"/>
      <c r="X38" s="399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1878</v>
      </c>
      <c r="Y41" s="288">
        <f>SUM(Y33:Y38)</f>
        <v>37912291693.056984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705" t="s">
        <v>207</v>
      </c>
      <c r="C49" s="705"/>
      <c r="D49" s="705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08"/>
      <c r="C50" s="609"/>
      <c r="D50" s="606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599" t="s">
        <v>2</v>
      </c>
      <c r="C51" s="599" t="s">
        <v>3</v>
      </c>
      <c r="D51" s="600" t="s">
        <v>151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601">
        <v>1</v>
      </c>
      <c r="C52" s="602">
        <f>+C14+C32</f>
        <v>6970</v>
      </c>
      <c r="D52" s="603">
        <f>+D14+D32</f>
        <v>72317790875.647156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604">
        <v>1.5</v>
      </c>
      <c r="C53" s="602">
        <f t="shared" ref="C53:D55" si="0">+C15+C33</f>
        <v>1936</v>
      </c>
      <c r="D53" s="603">
        <f>+D15+D33</f>
        <v>19659274437.039841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602">
        <v>2</v>
      </c>
      <c r="C54" s="602">
        <f t="shared" si="0"/>
        <v>754</v>
      </c>
      <c r="D54" s="603">
        <f t="shared" si="0"/>
        <v>5408522453.1700001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602">
        <v>3</v>
      </c>
      <c r="C55" s="602">
        <f t="shared" si="0"/>
        <v>771</v>
      </c>
      <c r="D55" s="603">
        <f t="shared" si="0"/>
        <v>5239536927.1999998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602">
        <v>4</v>
      </c>
      <c r="C56" s="602">
        <f t="shared" ref="C56:D58" si="1">+C18</f>
        <v>444</v>
      </c>
      <c r="D56" s="603">
        <f t="shared" si="1"/>
        <v>2712177000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602">
        <v>5</v>
      </c>
      <c r="C57" s="602">
        <f t="shared" si="1"/>
        <v>379</v>
      </c>
      <c r="D57" s="603">
        <f t="shared" si="1"/>
        <v>2077502000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602">
        <v>6</v>
      </c>
      <c r="C58" s="602">
        <f t="shared" si="1"/>
        <v>284</v>
      </c>
      <c r="D58" s="603">
        <f t="shared" si="1"/>
        <v>1375697000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599" t="s">
        <v>6</v>
      </c>
      <c r="C59" s="597">
        <f>SUM(C52:C58)</f>
        <v>11538</v>
      </c>
      <c r="D59" s="605">
        <f>SUM(D52:D58)</f>
        <v>108790500693.05699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1"/>
      <c r="C60" s="598"/>
      <c r="D60" s="451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08"/>
      <c r="C61" s="607"/>
      <c r="D61" s="606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08"/>
      <c r="C62" s="607"/>
      <c r="D62" s="606"/>
      <c r="F62" s="94"/>
      <c r="X62" s="284"/>
      <c r="Y62" s="281"/>
      <c r="Z62" s="290"/>
      <c r="AA62" s="25"/>
    </row>
    <row r="63" spans="1:27" ht="15" customHeight="1" x14ac:dyDescent="0.2">
      <c r="A63" s="34"/>
      <c r="B63" s="608"/>
      <c r="C63" s="612"/>
      <c r="D63" s="606"/>
      <c r="F63" s="276"/>
      <c r="X63" s="284"/>
      <c r="Y63" s="281"/>
      <c r="Z63" s="290"/>
      <c r="AA63" s="25"/>
    </row>
    <row r="64" spans="1:27" ht="15" customHeight="1" x14ac:dyDescent="0.2">
      <c r="A64" s="34"/>
      <c r="B64" s="608"/>
      <c r="C64" s="609"/>
      <c r="D64" s="606"/>
      <c r="H64" s="88"/>
      <c r="X64" s="284"/>
      <c r="Y64" s="281"/>
      <c r="Z64" s="290"/>
      <c r="AA64" s="25"/>
    </row>
    <row r="65" spans="1:28" ht="15" customHeight="1" x14ac:dyDescent="0.2">
      <c r="A65" s="34"/>
      <c r="B65" s="608"/>
      <c r="C65" s="609"/>
      <c r="D65" s="606"/>
      <c r="H65" s="88"/>
      <c r="X65" s="284"/>
      <c r="Y65" s="281"/>
      <c r="Z65" s="290"/>
      <c r="AA65" s="25"/>
    </row>
    <row r="66" spans="1:28" ht="33.75" customHeight="1" x14ac:dyDescent="0.2">
      <c r="A66" s="34"/>
      <c r="B66" s="705" t="s">
        <v>208</v>
      </c>
      <c r="C66" s="705"/>
      <c r="D66" s="705"/>
      <c r="X66" s="284"/>
      <c r="Y66" s="281"/>
      <c r="Z66" s="290"/>
      <c r="AA66" s="25"/>
    </row>
    <row r="67" spans="1:28" ht="15" customHeight="1" x14ac:dyDescent="0.2">
      <c r="A67" s="34"/>
      <c r="B67" s="608"/>
      <c r="C67" s="609"/>
      <c r="D67" s="606"/>
      <c r="H67" s="36"/>
      <c r="I67" s="36"/>
      <c r="W67" s="701" t="s">
        <v>208</v>
      </c>
      <c r="X67" s="701"/>
      <c r="Y67" s="701"/>
      <c r="Z67" s="290"/>
      <c r="AA67" s="25"/>
    </row>
    <row r="68" spans="1:28" ht="15" customHeight="1" x14ac:dyDescent="0.2">
      <c r="A68" s="34"/>
      <c r="B68" s="599" t="s">
        <v>58</v>
      </c>
      <c r="C68" s="599" t="s">
        <v>3</v>
      </c>
      <c r="D68" s="600" t="s">
        <v>151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3014</v>
      </c>
      <c r="Y68" s="295">
        <v>32194786624.943684</v>
      </c>
      <c r="AA68" s="25"/>
    </row>
    <row r="69" spans="1:28" ht="14.25" customHeight="1" x14ac:dyDescent="0.2">
      <c r="A69" s="34"/>
      <c r="B69" s="613" t="s">
        <v>54</v>
      </c>
      <c r="C69" s="610">
        <v>3014</v>
      </c>
      <c r="D69" s="603">
        <v>32194786624.943684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4128</v>
      </c>
      <c r="Y69" s="295">
        <v>43085270355.831352</v>
      </c>
      <c r="AA69" s="25"/>
    </row>
    <row r="70" spans="1:28" ht="15" customHeight="1" x14ac:dyDescent="0.2">
      <c r="A70" s="34"/>
      <c r="B70" s="614" t="s">
        <v>55</v>
      </c>
      <c r="C70" s="610">
        <v>4128</v>
      </c>
      <c r="D70" s="603">
        <v>43085270355.831352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4396</v>
      </c>
      <c r="Y70" s="295">
        <v>33510443712.281971</v>
      </c>
      <c r="AA70" s="25"/>
    </row>
    <row r="71" spans="1:28" ht="15" customHeight="1" x14ac:dyDescent="0.2">
      <c r="A71" s="34"/>
      <c r="B71" s="614" t="s">
        <v>56</v>
      </c>
      <c r="C71" s="610">
        <v>4396</v>
      </c>
      <c r="D71" s="603">
        <v>33510443712.281971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11538</v>
      </c>
      <c r="Y71" s="288">
        <f>SUM(Y68:Y70)</f>
        <v>108790500693.05701</v>
      </c>
      <c r="AA71" s="25"/>
    </row>
    <row r="72" spans="1:28" ht="15" customHeight="1" x14ac:dyDescent="0.2">
      <c r="A72" s="34"/>
      <c r="B72" s="615" t="s">
        <v>6</v>
      </c>
      <c r="C72" s="597">
        <f>SUM(C69:C71)</f>
        <v>11538</v>
      </c>
      <c r="D72" s="605">
        <f>SUM(D69:D71)</f>
        <v>108790500693.05701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6" t="s">
        <v>57</v>
      </c>
      <c r="C73" s="617"/>
      <c r="D73" s="618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1"/>
      <c r="C74" s="598"/>
      <c r="D74" s="451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706" t="s">
        <v>356</v>
      </c>
      <c r="C75" s="706"/>
      <c r="D75" s="706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19" t="s">
        <v>54</v>
      </c>
      <c r="C76" s="707" t="s">
        <v>353</v>
      </c>
      <c r="D76" s="708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20" t="s">
        <v>55</v>
      </c>
      <c r="C77" s="709" t="s">
        <v>354</v>
      </c>
      <c r="D77" s="710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8.75" customHeight="1" x14ac:dyDescent="0.2">
      <c r="A78" s="34"/>
      <c r="B78" s="620" t="s">
        <v>56</v>
      </c>
      <c r="C78" s="755" t="s">
        <v>355</v>
      </c>
      <c r="D78" s="756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705" t="s">
        <v>210</v>
      </c>
      <c r="C82" s="705"/>
      <c r="D82" s="705"/>
      <c r="F82" s="41"/>
      <c r="G82" s="22"/>
      <c r="W82" s="281"/>
      <c r="Y82" s="281"/>
      <c r="AB82" s="19"/>
    </row>
    <row r="83" spans="1:28" ht="15" x14ac:dyDescent="0.2">
      <c r="A83" s="31"/>
      <c r="B83" s="621"/>
      <c r="C83" s="622"/>
      <c r="D83" s="451"/>
      <c r="F83" s="41"/>
      <c r="G83" s="22"/>
      <c r="Y83" s="281"/>
      <c r="AB83" s="19"/>
    </row>
    <row r="84" spans="1:28" ht="23.25" customHeight="1" x14ac:dyDescent="0.2">
      <c r="A84" s="34"/>
      <c r="B84" s="623" t="s">
        <v>209</v>
      </c>
      <c r="C84" s="599" t="s">
        <v>3</v>
      </c>
      <c r="D84" s="600" t="s">
        <v>151</v>
      </c>
      <c r="F84" s="22"/>
      <c r="G84" s="22"/>
      <c r="W84" s="702" t="s">
        <v>210</v>
      </c>
      <c r="X84" s="702"/>
      <c r="Y84" s="702"/>
      <c r="AB84" s="19"/>
    </row>
    <row r="85" spans="1:28" ht="30" customHeight="1" x14ac:dyDescent="0.2">
      <c r="A85" s="34"/>
      <c r="B85" s="624" t="s">
        <v>160</v>
      </c>
      <c r="C85" s="610">
        <f>+X86</f>
        <v>1387</v>
      </c>
      <c r="D85" s="603">
        <f>+Y86/1000000</f>
        <v>8853.4159999999993</v>
      </c>
      <c r="F85" s="22"/>
      <c r="G85" s="22"/>
      <c r="W85" s="401" t="s">
        <v>10</v>
      </c>
      <c r="X85" s="402" t="s">
        <v>5</v>
      </c>
      <c r="Y85" s="401" t="s">
        <v>4</v>
      </c>
      <c r="AB85" s="19"/>
    </row>
    <row r="86" spans="1:28" ht="30" customHeight="1" x14ac:dyDescent="0.25">
      <c r="A86" s="17"/>
      <c r="B86" s="610" t="s">
        <v>161</v>
      </c>
      <c r="C86" s="610">
        <f t="shared" ref="C86:C91" si="2">+X87</f>
        <v>1205</v>
      </c>
      <c r="D86" s="603">
        <f t="shared" ref="D86:D91" si="3">+Y87/1000000</f>
        <v>8596.5730000000003</v>
      </c>
      <c r="F86" s="22"/>
      <c r="G86" s="22"/>
      <c r="W86" s="527" t="s">
        <v>160</v>
      </c>
      <c r="X86" s="528">
        <v>1387</v>
      </c>
      <c r="Y86" s="529">
        <v>8853416000</v>
      </c>
      <c r="AB86" s="19"/>
    </row>
    <row r="87" spans="1:28" ht="30" customHeight="1" x14ac:dyDescent="0.25">
      <c r="B87" s="624" t="s">
        <v>14</v>
      </c>
      <c r="C87" s="610">
        <f t="shared" si="2"/>
        <v>953</v>
      </c>
      <c r="D87" s="603">
        <f t="shared" si="3"/>
        <v>7145.9880000000003</v>
      </c>
      <c r="F87" s="22"/>
      <c r="G87" s="22"/>
      <c r="W87" s="527" t="s">
        <v>161</v>
      </c>
      <c r="X87" s="528">
        <v>1205</v>
      </c>
      <c r="Y87" s="529">
        <v>8596573000</v>
      </c>
      <c r="AB87" s="19"/>
    </row>
    <row r="88" spans="1:28" ht="30" customHeight="1" x14ac:dyDescent="0.25">
      <c r="A88" s="17"/>
      <c r="B88" s="610" t="s">
        <v>15</v>
      </c>
      <c r="C88" s="610">
        <f t="shared" si="2"/>
        <v>661</v>
      </c>
      <c r="D88" s="603">
        <f t="shared" si="3"/>
        <v>4895.0280000000002</v>
      </c>
      <c r="F88" s="22"/>
      <c r="G88" s="22"/>
      <c r="W88" s="527" t="s">
        <v>14</v>
      </c>
      <c r="X88" s="528">
        <v>953</v>
      </c>
      <c r="Y88" s="529">
        <v>7145988000</v>
      </c>
      <c r="AB88" s="19"/>
    </row>
    <row r="89" spans="1:28" ht="30" customHeight="1" x14ac:dyDescent="0.25">
      <c r="A89" s="17"/>
      <c r="B89" s="624" t="s">
        <v>16</v>
      </c>
      <c r="C89" s="610">
        <f t="shared" si="2"/>
        <v>1966</v>
      </c>
      <c r="D89" s="603">
        <f t="shared" si="3"/>
        <v>15166.174999999999</v>
      </c>
      <c r="F89" s="22"/>
      <c r="G89" s="22"/>
      <c r="W89" s="527" t="s">
        <v>15</v>
      </c>
      <c r="X89" s="528">
        <v>661</v>
      </c>
      <c r="Y89" s="529">
        <v>4895028000</v>
      </c>
      <c r="AB89" s="19"/>
    </row>
    <row r="90" spans="1:28" ht="30" customHeight="1" x14ac:dyDescent="0.25">
      <c r="A90" s="17"/>
      <c r="B90" s="610" t="s">
        <v>18</v>
      </c>
      <c r="C90" s="610">
        <f t="shared" si="2"/>
        <v>1724</v>
      </c>
      <c r="D90" s="603">
        <f t="shared" si="3"/>
        <v>13008.512000000001</v>
      </c>
      <c r="F90" s="22"/>
      <c r="G90" s="22"/>
      <c r="W90" s="527" t="s">
        <v>16</v>
      </c>
      <c r="X90" s="528">
        <v>1966</v>
      </c>
      <c r="Y90" s="529">
        <v>15166175000</v>
      </c>
      <c r="AB90" s="19"/>
    </row>
    <row r="91" spans="1:28" ht="30" customHeight="1" x14ac:dyDescent="0.25">
      <c r="A91" s="17"/>
      <c r="B91" s="624" t="s">
        <v>17</v>
      </c>
      <c r="C91" s="610">
        <f t="shared" si="2"/>
        <v>1764</v>
      </c>
      <c r="D91" s="603">
        <f t="shared" si="3"/>
        <v>13212.517</v>
      </c>
      <c r="F91" s="22"/>
      <c r="G91" s="22"/>
      <c r="W91" s="527" t="s">
        <v>18</v>
      </c>
      <c r="X91" s="528">
        <v>1724</v>
      </c>
      <c r="Y91" s="529">
        <v>13008512000</v>
      </c>
      <c r="AB91" s="19"/>
    </row>
    <row r="92" spans="1:28" ht="15" x14ac:dyDescent="0.25">
      <c r="A92" s="17"/>
      <c r="B92" s="625" t="s">
        <v>6</v>
      </c>
      <c r="C92" s="597">
        <f>SUM(C85:C91)</f>
        <v>9660</v>
      </c>
      <c r="D92" s="605">
        <f>SUM(D85:D91)</f>
        <v>70878.209000000003</v>
      </c>
      <c r="F92" s="22"/>
      <c r="G92" s="22"/>
      <c r="W92" s="527" t="s">
        <v>17</v>
      </c>
      <c r="X92" s="528">
        <v>1764</v>
      </c>
      <c r="Y92" s="529">
        <v>13212517000</v>
      </c>
      <c r="AB92" s="19"/>
    </row>
    <row r="93" spans="1:28" ht="15" x14ac:dyDescent="0.2">
      <c r="A93" s="34"/>
      <c r="B93" s="451"/>
      <c r="C93" s="598"/>
      <c r="D93" s="451"/>
      <c r="F93" s="22"/>
      <c r="G93" s="22"/>
      <c r="W93" s="403"/>
      <c r="X93" s="405">
        <f>SUM(X86:X92)</f>
        <v>9660</v>
      </c>
      <c r="Y93" s="404">
        <f>SUM(Y86:Y92)</f>
        <v>70878209000</v>
      </c>
      <c r="AB93" s="19"/>
    </row>
    <row r="94" spans="1:28" ht="15" x14ac:dyDescent="0.2">
      <c r="A94" s="34"/>
      <c r="B94" s="451"/>
      <c r="C94" s="598"/>
      <c r="D94" s="451"/>
      <c r="F94" s="22"/>
      <c r="G94" s="22"/>
      <c r="Y94" s="281"/>
      <c r="AB94" s="19"/>
    </row>
    <row r="95" spans="1:28" ht="15" x14ac:dyDescent="0.2">
      <c r="A95" s="31"/>
      <c r="B95" s="621"/>
      <c r="C95" s="622"/>
      <c r="D95" s="451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705" t="s">
        <v>211</v>
      </c>
      <c r="C96" s="705"/>
      <c r="D96" s="705"/>
      <c r="F96" s="41"/>
      <c r="G96" s="41"/>
      <c r="H96" s="41"/>
      <c r="I96" s="41"/>
      <c r="W96" s="703" t="s">
        <v>211</v>
      </c>
      <c r="X96" s="703"/>
      <c r="Y96" s="703"/>
      <c r="AB96" s="19"/>
    </row>
    <row r="97" spans="1:31" ht="12.75" customHeight="1" x14ac:dyDescent="0.2">
      <c r="A97" s="31"/>
      <c r="B97" s="621"/>
      <c r="C97" s="622"/>
      <c r="D97" s="451"/>
      <c r="F97" s="41"/>
      <c r="G97" s="41"/>
      <c r="H97" s="41"/>
      <c r="I97" s="41"/>
      <c r="W97" s="703"/>
      <c r="X97" s="703"/>
      <c r="Y97" s="703"/>
      <c r="AB97" s="19"/>
    </row>
    <row r="98" spans="1:31" ht="31.5" customHeight="1" x14ac:dyDescent="0.2">
      <c r="A98" s="34"/>
      <c r="B98" s="623" t="s">
        <v>162</v>
      </c>
      <c r="C98" s="599" t="s">
        <v>3</v>
      </c>
      <c r="D98" s="600" t="s">
        <v>151</v>
      </c>
      <c r="F98" s="41"/>
      <c r="G98" s="41"/>
      <c r="H98" s="41"/>
      <c r="I98" s="41"/>
      <c r="W98" s="406" t="s">
        <v>10</v>
      </c>
      <c r="X98" s="409" t="s">
        <v>5</v>
      </c>
      <c r="Y98" s="406" t="s">
        <v>4</v>
      </c>
      <c r="AB98" s="19"/>
      <c r="AE98" s="19"/>
    </row>
    <row r="99" spans="1:31" s="49" customFormat="1" ht="30" customHeight="1" x14ac:dyDescent="0.25">
      <c r="A99" s="50"/>
      <c r="B99" s="624" t="s">
        <v>160</v>
      </c>
      <c r="C99" s="610">
        <f t="shared" ref="C99:C105" si="4">+X99</f>
        <v>190</v>
      </c>
      <c r="D99" s="626">
        <f t="shared" ref="D99:D105" si="5">+Y99/1000000</f>
        <v>4755.9327400900002</v>
      </c>
      <c r="F99" s="63"/>
      <c r="G99" s="63"/>
      <c r="H99" s="63"/>
      <c r="I99" s="63"/>
      <c r="L99" s="440"/>
      <c r="P99" s="64"/>
      <c r="Q99" s="64"/>
      <c r="R99" s="64"/>
      <c r="S99" s="64"/>
      <c r="T99" s="64"/>
      <c r="U99" s="64"/>
      <c r="V99" s="258"/>
      <c r="W99" s="527" t="s">
        <v>160</v>
      </c>
      <c r="X99" s="528">
        <v>190</v>
      </c>
      <c r="Y99" s="529">
        <v>4755932740.0900002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10" t="s">
        <v>161</v>
      </c>
      <c r="C100" s="610">
        <f t="shared" si="4"/>
        <v>129</v>
      </c>
      <c r="D100" s="626">
        <f t="shared" si="5"/>
        <v>2268.8483732600002</v>
      </c>
      <c r="F100" s="63"/>
      <c r="G100" s="63"/>
      <c r="H100" s="63"/>
      <c r="I100" s="63"/>
      <c r="L100" s="440"/>
      <c r="P100" s="64"/>
      <c r="Q100" s="64"/>
      <c r="R100" s="64"/>
      <c r="S100" s="64"/>
      <c r="T100" s="64"/>
      <c r="U100" s="64"/>
      <c r="V100" s="258"/>
      <c r="W100" s="527" t="s">
        <v>161</v>
      </c>
      <c r="X100" s="528">
        <v>129</v>
      </c>
      <c r="Y100" s="529">
        <v>2268848373.2600002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24" t="s">
        <v>14</v>
      </c>
      <c r="C101" s="610">
        <f t="shared" si="4"/>
        <v>599</v>
      </c>
      <c r="D101" s="626">
        <f t="shared" si="5"/>
        <v>14765.418482766199</v>
      </c>
      <c r="F101" s="63"/>
      <c r="G101" s="63"/>
      <c r="H101" s="63"/>
      <c r="I101" s="63"/>
      <c r="L101" s="440"/>
      <c r="P101" s="64"/>
      <c r="Q101" s="64"/>
      <c r="R101" s="64"/>
      <c r="S101" s="64"/>
      <c r="T101" s="64"/>
      <c r="U101" s="64"/>
      <c r="V101" s="258"/>
      <c r="W101" s="527" t="s">
        <v>14</v>
      </c>
      <c r="X101" s="528">
        <v>599</v>
      </c>
      <c r="Y101" s="529">
        <v>14765418482.766199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10" t="s">
        <v>15</v>
      </c>
      <c r="C102" s="610">
        <f t="shared" si="4"/>
        <v>128</v>
      </c>
      <c r="D102" s="626">
        <f t="shared" si="5"/>
        <v>2709.11676072</v>
      </c>
      <c r="F102" s="63"/>
      <c r="G102" s="63"/>
      <c r="H102" s="63"/>
      <c r="I102" s="63"/>
      <c r="L102" s="440"/>
      <c r="P102" s="64"/>
      <c r="Q102" s="64"/>
      <c r="R102" s="64"/>
      <c r="S102" s="64"/>
      <c r="T102" s="64"/>
      <c r="U102" s="64"/>
      <c r="V102" s="258"/>
      <c r="W102" s="527" t="s">
        <v>15</v>
      </c>
      <c r="X102" s="528">
        <v>128</v>
      </c>
      <c r="Y102" s="529">
        <v>2709116760.7199998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24" t="s">
        <v>16</v>
      </c>
      <c r="C103" s="610">
        <f t="shared" si="4"/>
        <v>210</v>
      </c>
      <c r="D103" s="626">
        <f t="shared" si="5"/>
        <v>2980.7972637399998</v>
      </c>
      <c r="F103" s="63"/>
      <c r="G103" s="63"/>
      <c r="H103" s="63"/>
      <c r="I103" s="63"/>
      <c r="L103" s="440"/>
      <c r="P103" s="64"/>
      <c r="Q103" s="64"/>
      <c r="R103" s="64"/>
      <c r="S103" s="64"/>
      <c r="T103" s="64"/>
      <c r="U103" s="64"/>
      <c r="V103" s="258"/>
      <c r="W103" s="527" t="s">
        <v>16</v>
      </c>
      <c r="X103" s="528">
        <v>210</v>
      </c>
      <c r="Y103" s="529">
        <v>2980797263.7399998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10" t="s">
        <v>18</v>
      </c>
      <c r="C104" s="610">
        <f t="shared" si="4"/>
        <v>493</v>
      </c>
      <c r="D104" s="626">
        <f t="shared" si="5"/>
        <v>8495.7155648406297</v>
      </c>
      <c r="F104" s="63"/>
      <c r="G104" s="63"/>
      <c r="H104" s="63"/>
      <c r="I104" s="63"/>
      <c r="L104" s="440"/>
      <c r="P104" s="64"/>
      <c r="Q104" s="64"/>
      <c r="R104" s="64"/>
      <c r="S104" s="64"/>
      <c r="T104" s="64"/>
      <c r="U104" s="64"/>
      <c r="V104" s="258"/>
      <c r="W104" s="527" t="s">
        <v>18</v>
      </c>
      <c r="X104" s="528">
        <v>493</v>
      </c>
      <c r="Y104" s="529">
        <v>8495715564.8406296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24" t="s">
        <v>17</v>
      </c>
      <c r="C105" s="610">
        <f t="shared" si="4"/>
        <v>129</v>
      </c>
      <c r="D105" s="626">
        <f t="shared" si="5"/>
        <v>1936.46250764</v>
      </c>
      <c r="F105" s="63"/>
      <c r="G105" s="63"/>
      <c r="H105" s="63"/>
      <c r="I105" s="63"/>
      <c r="L105" s="440"/>
      <c r="P105" s="64"/>
      <c r="Q105" s="64"/>
      <c r="R105" s="64"/>
      <c r="S105" s="64"/>
      <c r="T105" s="64"/>
      <c r="U105" s="64"/>
      <c r="V105" s="258"/>
      <c r="W105" s="527" t="s">
        <v>17</v>
      </c>
      <c r="X105" s="528">
        <v>129</v>
      </c>
      <c r="Y105" s="529">
        <v>1936462507.6400001</v>
      </c>
      <c r="Z105" s="280"/>
      <c r="AA105" s="22"/>
      <c r="AB105" s="19"/>
      <c r="AC105" s="22"/>
      <c r="AE105" s="67"/>
    </row>
    <row r="106" spans="1:31" ht="15" x14ac:dyDescent="0.2">
      <c r="A106" s="17"/>
      <c r="B106" s="625" t="s">
        <v>6</v>
      </c>
      <c r="C106" s="597">
        <f>SUM(C99:C105)</f>
        <v>1878</v>
      </c>
      <c r="D106" s="605">
        <f>SUM(D99:D105)</f>
        <v>37912.291693056832</v>
      </c>
      <c r="F106" s="41"/>
      <c r="G106" s="41"/>
      <c r="H106" s="41"/>
      <c r="I106" s="41"/>
      <c r="W106" s="403" t="s">
        <v>6</v>
      </c>
      <c r="X106" s="407">
        <f>SUM(X99:X105)</f>
        <v>1878</v>
      </c>
      <c r="Y106" s="408">
        <f>SUM(Y99:Y105)</f>
        <v>37912291693.056831</v>
      </c>
      <c r="AB106" s="19"/>
      <c r="AE106" s="19"/>
    </row>
    <row r="107" spans="1:31" ht="15" x14ac:dyDescent="0.2">
      <c r="A107" s="34"/>
      <c r="B107" s="451"/>
      <c r="C107" s="627"/>
      <c r="D107" s="628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21"/>
      <c r="C108" s="622"/>
      <c r="D108" s="629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1"/>
      <c r="C109" s="451"/>
      <c r="D109" s="451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705" t="s">
        <v>212</v>
      </c>
      <c r="C110" s="705"/>
      <c r="D110" s="705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1"/>
      <c r="C111" s="598"/>
      <c r="D111" s="451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25" t="s">
        <v>163</v>
      </c>
      <c r="C112" s="599" t="s">
        <v>3</v>
      </c>
      <c r="D112" s="600" t="s">
        <v>151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24" t="s">
        <v>160</v>
      </c>
      <c r="C113" s="610">
        <f>+C85+C99</f>
        <v>1577</v>
      </c>
      <c r="D113" s="626">
        <f>+D85+D99</f>
        <v>13609.348740089999</v>
      </c>
      <c r="G113" s="63"/>
      <c r="H113" s="63"/>
      <c r="I113" s="63"/>
      <c r="K113" s="47"/>
      <c r="L113" s="440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10" t="s">
        <v>161</v>
      </c>
      <c r="C114" s="610">
        <f t="shared" ref="C114:C119" si="6">+C86+C100</f>
        <v>1334</v>
      </c>
      <c r="D114" s="626">
        <f t="shared" ref="D114:D119" si="7">+D86+D100</f>
        <v>10865.42137326</v>
      </c>
      <c r="G114" s="63"/>
      <c r="H114" s="63"/>
      <c r="I114" s="63"/>
      <c r="K114" s="47"/>
      <c r="L114" s="440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24" t="s">
        <v>14</v>
      </c>
      <c r="C115" s="610">
        <f t="shared" si="6"/>
        <v>1552</v>
      </c>
      <c r="D115" s="626">
        <f t="shared" si="7"/>
        <v>21911.4064827662</v>
      </c>
      <c r="G115" s="63"/>
      <c r="H115" s="63"/>
      <c r="I115" s="63"/>
      <c r="K115" s="47"/>
      <c r="L115" s="440"/>
      <c r="P115" s="64"/>
      <c r="Q115" s="64"/>
      <c r="R115" s="64"/>
      <c r="S115" s="64"/>
      <c r="T115" s="64"/>
      <c r="U115" s="64"/>
      <c r="V115" s="258"/>
      <c r="W115" s="481"/>
      <c r="X115" s="481"/>
      <c r="Y115" s="258"/>
      <c r="Z115" s="280"/>
      <c r="AB115" s="67"/>
    </row>
    <row r="116" spans="1:34" s="49" customFormat="1" ht="30" customHeight="1" x14ac:dyDescent="0.2">
      <c r="A116" s="45"/>
      <c r="B116" s="610" t="s">
        <v>15</v>
      </c>
      <c r="C116" s="610">
        <f t="shared" si="6"/>
        <v>789</v>
      </c>
      <c r="D116" s="626">
        <f t="shared" si="7"/>
        <v>7604.1447607200007</v>
      </c>
      <c r="G116" s="63"/>
      <c r="H116" s="63"/>
      <c r="I116" s="63"/>
      <c r="K116" s="47"/>
      <c r="L116" s="440"/>
      <c r="P116" s="64"/>
      <c r="Q116" s="64"/>
      <c r="R116" s="64"/>
      <c r="S116" s="64"/>
      <c r="T116" s="64"/>
      <c r="U116" s="64"/>
      <c r="V116" s="258"/>
      <c r="W116" s="481"/>
      <c r="X116" s="481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24" t="s">
        <v>16</v>
      </c>
      <c r="C117" s="610">
        <f t="shared" si="6"/>
        <v>2176</v>
      </c>
      <c r="D117" s="626">
        <f t="shared" si="7"/>
        <v>18146.972263739997</v>
      </c>
      <c r="G117" s="63"/>
      <c r="H117" s="63"/>
      <c r="I117" s="63"/>
      <c r="K117" s="47"/>
      <c r="L117" s="440"/>
      <c r="P117" s="64"/>
      <c r="Q117" s="64"/>
      <c r="R117" s="64"/>
      <c r="S117" s="64"/>
      <c r="T117" s="64"/>
      <c r="U117" s="64"/>
      <c r="V117" s="258"/>
      <c r="W117" s="481"/>
      <c r="X117" s="481"/>
      <c r="Y117" s="258"/>
      <c r="Z117" s="280"/>
      <c r="AB117" s="67"/>
    </row>
    <row r="118" spans="1:34" s="49" customFormat="1" ht="30" customHeight="1" x14ac:dyDescent="0.2">
      <c r="A118" s="45"/>
      <c r="B118" s="610" t="s">
        <v>18</v>
      </c>
      <c r="C118" s="610">
        <f t="shared" si="6"/>
        <v>2217</v>
      </c>
      <c r="D118" s="626">
        <f t="shared" si="7"/>
        <v>21504.227564840628</v>
      </c>
      <c r="G118" s="63"/>
      <c r="H118" s="63"/>
      <c r="I118" s="63"/>
      <c r="K118" s="47"/>
      <c r="L118" s="440"/>
      <c r="P118" s="64"/>
      <c r="Q118" s="64"/>
      <c r="R118" s="64"/>
      <c r="S118" s="64"/>
      <c r="T118" s="64"/>
      <c r="U118" s="64"/>
      <c r="V118" s="258"/>
      <c r="W118" s="481"/>
      <c r="X118" s="481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24" t="s">
        <v>17</v>
      </c>
      <c r="C119" s="610">
        <f t="shared" si="6"/>
        <v>1893</v>
      </c>
      <c r="D119" s="626">
        <f t="shared" si="7"/>
        <v>15148.979507640001</v>
      </c>
      <c r="G119" s="63"/>
      <c r="H119" s="63"/>
      <c r="I119" s="63"/>
      <c r="K119" s="47"/>
      <c r="L119" s="440"/>
      <c r="P119" s="64"/>
      <c r="Q119" s="64"/>
      <c r="R119" s="64"/>
      <c r="S119" s="64"/>
      <c r="T119" s="64"/>
      <c r="U119" s="64"/>
      <c r="V119" s="258"/>
      <c r="W119" s="481"/>
      <c r="X119" s="481"/>
      <c r="Y119" s="258"/>
      <c r="Z119" s="280"/>
      <c r="AB119" s="67"/>
    </row>
    <row r="120" spans="1:34" s="49" customFormat="1" ht="15" x14ac:dyDescent="0.2">
      <c r="A120" s="45"/>
      <c r="B120" s="630" t="s">
        <v>6</v>
      </c>
      <c r="C120" s="597">
        <f>SUM(C113:C119)</f>
        <v>11538</v>
      </c>
      <c r="D120" s="605">
        <f>SUM(D113:D119)</f>
        <v>108790.50069305685</v>
      </c>
      <c r="G120" s="63"/>
      <c r="H120" s="63"/>
      <c r="I120" s="63"/>
      <c r="L120" s="440"/>
      <c r="P120" s="64"/>
      <c r="Q120" s="64"/>
      <c r="R120" s="64"/>
      <c r="S120" s="64"/>
      <c r="T120" s="64"/>
      <c r="U120" s="64"/>
      <c r="V120" s="258"/>
      <c r="W120" s="481"/>
      <c r="X120" s="481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31"/>
      <c r="C121" s="627"/>
      <c r="D121" s="628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1"/>
      <c r="X121" s="481"/>
      <c r="Y121" s="258"/>
      <c r="AA121" s="49"/>
      <c r="AB121" s="67"/>
      <c r="AC121" s="49"/>
    </row>
    <row r="122" spans="1:34" ht="15" customHeight="1" x14ac:dyDescent="0.2">
      <c r="A122" s="34"/>
      <c r="B122" s="631"/>
      <c r="C122" s="627"/>
      <c r="D122" s="628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1"/>
      <c r="X122" s="481"/>
      <c r="Y122" s="258"/>
      <c r="AA122" s="49"/>
      <c r="AB122" s="67"/>
      <c r="AC122" s="49"/>
    </row>
    <row r="123" spans="1:34" ht="15" customHeight="1" x14ac:dyDescent="0.2">
      <c r="A123" s="34"/>
      <c r="B123" s="451"/>
      <c r="C123" s="598"/>
      <c r="D123" s="451"/>
      <c r="F123" s="22"/>
      <c r="G123" s="41"/>
      <c r="H123" s="41"/>
      <c r="I123" s="41"/>
      <c r="K123" s="25"/>
      <c r="V123" s="258"/>
      <c r="W123" s="481"/>
      <c r="X123" s="481"/>
      <c r="Y123" s="258"/>
      <c r="AB123" s="19"/>
    </row>
    <row r="124" spans="1:34" ht="26.25" customHeight="1" x14ac:dyDescent="0.2">
      <c r="A124" s="31"/>
      <c r="B124" s="732" t="s">
        <v>213</v>
      </c>
      <c r="C124" s="732"/>
      <c r="D124" s="732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1"/>
      <c r="C125" s="598"/>
      <c r="D125" s="451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25" t="s">
        <v>19</v>
      </c>
      <c r="C126" s="599" t="s">
        <v>3</v>
      </c>
      <c r="D126" s="600" t="s">
        <v>151</v>
      </c>
      <c r="E126" s="12"/>
      <c r="G126" s="12"/>
      <c r="H126" s="12"/>
      <c r="I126" s="12"/>
      <c r="K126" s="25"/>
      <c r="W126" s="561" t="s">
        <v>167</v>
      </c>
      <c r="X126" s="561" t="s">
        <v>5</v>
      </c>
      <c r="Y126" s="561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32" t="s">
        <v>20</v>
      </c>
      <c r="C127" s="610">
        <f>X133</f>
        <v>2282</v>
      </c>
      <c r="D127" s="626">
        <f>Y133/1000000</f>
        <v>32053.479236040599</v>
      </c>
      <c r="E127" s="12"/>
      <c r="G127" s="12"/>
      <c r="H127" s="12"/>
      <c r="I127" s="12"/>
      <c r="K127" s="25"/>
      <c r="N127" s="105"/>
      <c r="W127" s="562" t="s">
        <v>166</v>
      </c>
      <c r="X127">
        <v>856</v>
      </c>
      <c r="Y127">
        <v>5938770000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32" t="s">
        <v>21</v>
      </c>
      <c r="C128" s="610">
        <f>X128</f>
        <v>6952</v>
      </c>
      <c r="D128" s="626">
        <f>Y128/1000000</f>
        <v>53807.085540596199</v>
      </c>
      <c r="K128" s="47"/>
      <c r="L128" s="440"/>
      <c r="N128" s="221"/>
      <c r="P128" s="64"/>
      <c r="Q128" s="64"/>
      <c r="R128" s="64"/>
      <c r="S128" s="64"/>
      <c r="T128" s="64"/>
      <c r="U128" s="64"/>
      <c r="V128" s="284"/>
      <c r="W128" s="562" t="s">
        <v>153</v>
      </c>
      <c r="X128">
        <v>6952</v>
      </c>
      <c r="Y128">
        <v>53807085540.596199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32" t="s">
        <v>22</v>
      </c>
      <c r="C129" s="610">
        <f>X131</f>
        <v>1268</v>
      </c>
      <c r="D129" s="626">
        <f>Y131/1000000</f>
        <v>15309.860658309999</v>
      </c>
      <c r="K129" s="47"/>
      <c r="L129" s="440"/>
      <c r="N129" s="221"/>
      <c r="P129" s="64"/>
      <c r="Q129" s="64"/>
      <c r="R129" s="64"/>
      <c r="S129" s="64"/>
      <c r="T129" s="64"/>
      <c r="U129" s="64"/>
      <c r="V129" s="284"/>
      <c r="W129" s="562" t="s">
        <v>268</v>
      </c>
      <c r="X129">
        <v>44</v>
      </c>
      <c r="Y129">
        <v>374818258.11000001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32" t="s">
        <v>23</v>
      </c>
      <c r="C130" s="610">
        <f>X127</f>
        <v>856</v>
      </c>
      <c r="D130" s="626">
        <f>Y127/1000000</f>
        <v>5938.77</v>
      </c>
      <c r="K130" s="47"/>
      <c r="L130" s="440"/>
      <c r="N130" s="221"/>
      <c r="P130" s="64"/>
      <c r="Q130" s="64"/>
      <c r="R130" s="64"/>
      <c r="S130" s="64"/>
      <c r="T130" s="64"/>
      <c r="U130" s="64"/>
      <c r="V130" s="284"/>
      <c r="W130" s="562" t="s">
        <v>168</v>
      </c>
      <c r="X130">
        <v>136</v>
      </c>
      <c r="Y130">
        <v>1306487000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32" t="s">
        <v>164</v>
      </c>
      <c r="C131" s="610">
        <f>X129+X130+X132</f>
        <v>180</v>
      </c>
      <c r="D131" s="626">
        <f>(Y129+Y130+Y132)/1000000</f>
        <v>1681.3052581100001</v>
      </c>
      <c r="K131" s="47"/>
      <c r="L131" s="440"/>
      <c r="N131" s="201"/>
      <c r="P131" s="64"/>
      <c r="Q131" s="64"/>
      <c r="R131" s="64"/>
      <c r="S131" s="64"/>
      <c r="T131" s="64"/>
      <c r="U131" s="64"/>
      <c r="V131" s="284"/>
      <c r="W131" s="562" t="s">
        <v>154</v>
      </c>
      <c r="X131">
        <v>1268</v>
      </c>
      <c r="Y131">
        <v>15309860658.309999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32" t="s">
        <v>165</v>
      </c>
      <c r="C132" s="610">
        <v>0</v>
      </c>
      <c r="D132" s="626">
        <v>0</v>
      </c>
      <c r="K132" s="47"/>
      <c r="L132" s="440"/>
      <c r="N132" s="64"/>
      <c r="P132" s="64"/>
      <c r="Q132" s="64"/>
      <c r="R132" s="64"/>
      <c r="S132" s="64"/>
      <c r="T132" s="64"/>
      <c r="U132" s="64"/>
      <c r="V132" s="284"/>
      <c r="W132" s="562" t="s">
        <v>174</v>
      </c>
      <c r="X132" s="674">
        <v>0</v>
      </c>
      <c r="Y132" s="674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32" t="s">
        <v>256</v>
      </c>
      <c r="C133" s="610">
        <v>0</v>
      </c>
      <c r="D133" s="626">
        <v>0</v>
      </c>
      <c r="K133" s="47"/>
      <c r="L133" s="440"/>
      <c r="N133" s="221"/>
      <c r="P133" s="64"/>
      <c r="Q133" s="64"/>
      <c r="R133" s="64"/>
      <c r="S133" s="64"/>
      <c r="T133" s="64"/>
      <c r="U133" s="64"/>
      <c r="V133" s="284"/>
      <c r="W133" s="562" t="s">
        <v>157</v>
      </c>
      <c r="X133">
        <v>2282</v>
      </c>
      <c r="Y133">
        <v>32053479236.0406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33" t="s">
        <v>6</v>
      </c>
      <c r="C134" s="634">
        <f>SUM(C127:C133)</f>
        <v>11538</v>
      </c>
      <c r="D134" s="605">
        <f>SUM(D127:D133)</f>
        <v>108790.50069305682</v>
      </c>
      <c r="K134" s="47"/>
      <c r="L134" s="440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11538</v>
      </c>
      <c r="Y134" s="389">
        <f>SUM(Y127:Y133)</f>
        <v>108790500693.05681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1"/>
      <c r="C135" s="598"/>
      <c r="D135" s="451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1"/>
      <c r="C136" s="598"/>
      <c r="D136" s="451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1"/>
      <c r="C137" s="598"/>
      <c r="D137" s="451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705" t="s">
        <v>214</v>
      </c>
      <c r="C138" s="705"/>
      <c r="D138" s="705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1"/>
      <c r="C139" s="598"/>
      <c r="D139" s="451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25" t="s">
        <v>24</v>
      </c>
      <c r="C140" s="599" t="s">
        <v>3</v>
      </c>
      <c r="D140" s="635" t="s">
        <v>151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6" t="s">
        <v>26</v>
      </c>
      <c r="C141" s="610">
        <v>6996</v>
      </c>
      <c r="D141" s="626">
        <v>69614839428.509995</v>
      </c>
      <c r="G141" s="12"/>
      <c r="H141" s="12"/>
      <c r="I141" s="12"/>
      <c r="W141" s="557" t="s">
        <v>25</v>
      </c>
      <c r="X141" s="557" t="s">
        <v>282</v>
      </c>
      <c r="Y141" s="557" t="s">
        <v>44</v>
      </c>
      <c r="AD141" s="26"/>
    </row>
    <row r="142" spans="1:34" ht="30" customHeight="1" x14ac:dyDescent="0.25">
      <c r="A142" s="34"/>
      <c r="B142" s="636" t="s">
        <v>425</v>
      </c>
      <c r="C142" s="610">
        <v>3</v>
      </c>
      <c r="D142" s="626">
        <v>34669516.229999997</v>
      </c>
      <c r="G142" s="12"/>
      <c r="H142" s="12"/>
      <c r="I142" s="12"/>
      <c r="W142" s="662"/>
      <c r="X142" s="662"/>
      <c r="Y142" s="662"/>
      <c r="AD142" s="26"/>
    </row>
    <row r="143" spans="1:34" ht="30" customHeight="1" x14ac:dyDescent="0.25">
      <c r="A143" s="34"/>
      <c r="B143" s="636" t="s">
        <v>27</v>
      </c>
      <c r="C143" s="610">
        <v>4539</v>
      </c>
      <c r="D143" s="626">
        <v>39140991748.309998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8" t="s">
        <v>149</v>
      </c>
      <c r="X143" s="559">
        <v>1898</v>
      </c>
      <c r="Y143" s="560">
        <v>17348518348</v>
      </c>
      <c r="AD143" s="26"/>
    </row>
    <row r="144" spans="1:34" ht="30" customHeight="1" x14ac:dyDescent="0.25">
      <c r="A144" s="34"/>
      <c r="B144" s="636" t="s">
        <v>216</v>
      </c>
      <c r="C144" s="610">
        <v>0</v>
      </c>
      <c r="D144" s="626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8" t="s">
        <v>148</v>
      </c>
      <c r="X144" s="559">
        <v>1246</v>
      </c>
      <c r="Y144" s="560">
        <v>10132917704.99</v>
      </c>
      <c r="AD144" s="26"/>
    </row>
    <row r="145" spans="1:30" ht="15" customHeight="1" x14ac:dyDescent="0.2">
      <c r="A145" s="34"/>
      <c r="B145" s="625" t="s">
        <v>6</v>
      </c>
      <c r="C145" s="634">
        <f>SUM(C141:C144)</f>
        <v>11538</v>
      </c>
      <c r="D145" s="605">
        <f>SUM(D141:D144)</f>
        <v>108790500693.04999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147</v>
      </c>
      <c r="X145" s="393">
        <v>0</v>
      </c>
      <c r="Y145" s="394">
        <v>0</v>
      </c>
      <c r="AD145" s="26"/>
    </row>
    <row r="146" spans="1:30" ht="15" customHeight="1" x14ac:dyDescent="0.2">
      <c r="A146" s="34"/>
      <c r="B146" s="636"/>
      <c r="C146" s="637"/>
      <c r="D146" s="638"/>
      <c r="G146" s="12"/>
      <c r="H146" s="12"/>
      <c r="I146" s="12"/>
      <c r="V146" s="291"/>
      <c r="W146" s="390" t="s">
        <v>6</v>
      </c>
      <c r="X146" s="393">
        <f>SUM(X143:X145)</f>
        <v>3144</v>
      </c>
      <c r="Y146" s="394">
        <f>SUM(Y143:Y145)</f>
        <v>27481436052.989998</v>
      </c>
    </row>
    <row r="147" spans="1:30" ht="15" customHeight="1" x14ac:dyDescent="0.2">
      <c r="A147" s="34"/>
      <c r="B147" s="727" t="s">
        <v>215</v>
      </c>
      <c r="C147" s="727"/>
      <c r="D147" s="727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27"/>
      <c r="C148" s="727"/>
      <c r="D148" s="727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27"/>
      <c r="C149" s="727"/>
      <c r="D149" s="727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33" t="s">
        <v>242</v>
      </c>
      <c r="C155" s="734"/>
      <c r="D155" s="734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3" t="s">
        <v>58</v>
      </c>
      <c r="X156" s="424" t="s">
        <v>59</v>
      </c>
      <c r="Y156" s="425" t="s">
        <v>44</v>
      </c>
    </row>
    <row r="157" spans="1:30" ht="15" customHeight="1" x14ac:dyDescent="0.2">
      <c r="A157" s="31"/>
      <c r="B157" s="231" t="s">
        <v>176</v>
      </c>
      <c r="C157" s="230" t="s">
        <v>3</v>
      </c>
      <c r="D157" s="232" t="s">
        <v>151</v>
      </c>
      <c r="F157" s="22"/>
      <c r="G157" s="22"/>
      <c r="I157" s="12"/>
      <c r="V157" s="284">
        <f>+C158/C162</f>
        <v>0.54177500433350667</v>
      </c>
      <c r="W157" s="511" t="s">
        <v>287</v>
      </c>
      <c r="X157">
        <v>6251</v>
      </c>
      <c r="Y157">
        <v>57488035454.412857</v>
      </c>
    </row>
    <row r="158" spans="1:30" ht="30" customHeight="1" x14ac:dyDescent="0.2">
      <c r="A158" s="34"/>
      <c r="B158" s="90" t="s">
        <v>172</v>
      </c>
      <c r="C158" s="47">
        <f>+X157</f>
        <v>6251</v>
      </c>
      <c r="D158" s="277">
        <f>Y157/1000000</f>
        <v>57488.035454412857</v>
      </c>
      <c r="F158" s="22"/>
      <c r="G158" s="22"/>
      <c r="I158" s="12"/>
      <c r="V158" s="284">
        <f>+C159/C162</f>
        <v>0.36626798405269545</v>
      </c>
      <c r="W158" s="511" t="s">
        <v>288</v>
      </c>
      <c r="X158">
        <v>4226</v>
      </c>
      <c r="Y158">
        <v>40159781625.711731</v>
      </c>
    </row>
    <row r="159" spans="1:30" s="49" customFormat="1" ht="30" customHeight="1" x14ac:dyDescent="0.2">
      <c r="A159" s="50"/>
      <c r="B159" s="90" t="s">
        <v>173</v>
      </c>
      <c r="C159" s="47">
        <f>+X158</f>
        <v>4226</v>
      </c>
      <c r="D159" s="277">
        <f>Y158/1000000</f>
        <v>40159.78162571173</v>
      </c>
      <c r="L159" s="440"/>
      <c r="P159" s="64"/>
      <c r="Q159" s="64"/>
      <c r="R159" s="64"/>
      <c r="S159" s="64"/>
      <c r="T159" s="64"/>
      <c r="U159" s="64"/>
      <c r="V159" s="284">
        <f>+C160/C162</f>
        <v>9.1957011613797879E-2</v>
      </c>
      <c r="W159" s="511" t="s">
        <v>289</v>
      </c>
      <c r="X159">
        <v>1061</v>
      </c>
      <c r="Y159">
        <v>11142683612.932051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171</v>
      </c>
      <c r="C160" s="47">
        <f>+X159</f>
        <v>1061</v>
      </c>
      <c r="D160" s="277">
        <f>Y159/1000000</f>
        <v>11142.683612932051</v>
      </c>
      <c r="L160" s="440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217</v>
      </c>
      <c r="X160" s="431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217</v>
      </c>
      <c r="C161" s="47">
        <f>+X160</f>
        <v>0</v>
      </c>
      <c r="D161" s="277">
        <f>Y160</f>
        <v>0</v>
      </c>
      <c r="L161" s="440"/>
      <c r="P161" s="64"/>
      <c r="Q161" s="64"/>
      <c r="R161" s="64"/>
      <c r="S161" s="64"/>
      <c r="T161" s="64"/>
      <c r="U161" s="64"/>
      <c r="V161" s="308">
        <f>SUM(V157:V160)</f>
        <v>1</v>
      </c>
      <c r="W161" s="428" t="s">
        <v>6</v>
      </c>
      <c r="X161" s="429">
        <f>SUM(X157:X160)</f>
        <v>11538</v>
      </c>
      <c r="Y161" s="430">
        <f>SUM(Y157:Y160)</f>
        <v>108790500693.05664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11538</v>
      </c>
      <c r="D162" s="235">
        <f>SUM(D158:D161)</f>
        <v>108790.50069305665</v>
      </c>
      <c r="L162" s="440"/>
      <c r="P162" s="167"/>
      <c r="Q162" s="167"/>
      <c r="R162" s="167"/>
      <c r="S162" s="167"/>
      <c r="T162" s="167"/>
      <c r="U162" s="167"/>
      <c r="V162" s="309">
        <f>+D162-D399</f>
        <v>8470.7006930566422</v>
      </c>
      <c r="W162" s="426"/>
      <c r="X162" s="427"/>
      <c r="Y162" s="422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7" customFormat="1" ht="25.5" customHeight="1" x14ac:dyDescent="0.2">
      <c r="A165" s="415"/>
      <c r="B165" s="726" t="s">
        <v>563</v>
      </c>
      <c r="C165" s="726"/>
      <c r="D165" s="726"/>
      <c r="E165" s="416"/>
      <c r="F165" s="416"/>
      <c r="G165" s="416"/>
      <c r="H165" s="416"/>
      <c r="I165" s="416"/>
      <c r="L165" s="441"/>
      <c r="P165" s="418"/>
      <c r="Q165" s="418"/>
      <c r="R165" s="418"/>
      <c r="S165" s="418"/>
      <c r="T165" s="418"/>
      <c r="U165" s="418"/>
      <c r="V165" s="419"/>
      <c r="W165" s="413"/>
      <c r="X165" s="413"/>
      <c r="Y165" s="413"/>
      <c r="Z165" s="413"/>
    </row>
    <row r="166" spans="1:33" s="12" customFormat="1" ht="54" customHeight="1" x14ac:dyDescent="0.2">
      <c r="A166" s="410"/>
      <c r="B166" s="726" t="s">
        <v>215</v>
      </c>
      <c r="C166" s="726"/>
      <c r="D166" s="726"/>
      <c r="E166" s="278"/>
      <c r="F166" s="278"/>
      <c r="G166" s="278"/>
      <c r="H166" s="278"/>
      <c r="I166" s="278"/>
      <c r="J166" s="278"/>
      <c r="K166" s="278"/>
      <c r="L166" s="442"/>
      <c r="P166" s="411"/>
      <c r="Q166" s="411"/>
      <c r="R166" s="411"/>
      <c r="S166" s="411"/>
      <c r="T166" s="411"/>
      <c r="U166" s="411"/>
      <c r="V166" s="412"/>
      <c r="W166" s="414"/>
      <c r="X166" s="414"/>
      <c r="Y166" s="421"/>
      <c r="Z166" s="414"/>
    </row>
    <row r="167" spans="1:33" ht="23.25" customHeight="1" x14ac:dyDescent="0.2">
      <c r="A167" s="34"/>
      <c r="B167" s="420"/>
      <c r="C167" s="420"/>
      <c r="D167" s="420"/>
      <c r="E167" s="420"/>
      <c r="F167" s="75"/>
      <c r="G167" s="278"/>
      <c r="H167" s="278"/>
      <c r="I167" s="278"/>
      <c r="J167" s="278"/>
      <c r="K167" s="278"/>
      <c r="L167" s="442"/>
      <c r="V167" s="302"/>
      <c r="W167" s="297"/>
      <c r="X167" s="297"/>
      <c r="Y167" s="310"/>
    </row>
    <row r="168" spans="1:33" ht="26.25" customHeight="1" x14ac:dyDescent="0.2">
      <c r="A168" s="31"/>
      <c r="B168" s="693" t="s">
        <v>243</v>
      </c>
      <c r="C168" s="693"/>
      <c r="D168" s="693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2" t="s">
        <v>193</v>
      </c>
      <c r="C170" s="704" t="s">
        <v>172</v>
      </c>
      <c r="D170" s="704"/>
      <c r="E170" s="704" t="s">
        <v>173</v>
      </c>
      <c r="F170" s="704"/>
      <c r="G170" s="704" t="s">
        <v>171</v>
      </c>
      <c r="H170" s="704"/>
      <c r="I170" s="704" t="s">
        <v>175</v>
      </c>
      <c r="J170" s="704"/>
      <c r="K170" s="704" t="s">
        <v>6</v>
      </c>
      <c r="L170" s="704"/>
      <c r="V170" s="312"/>
      <c r="W170" s="724"/>
      <c r="X170" s="724"/>
      <c r="Y170" s="724"/>
      <c r="Z170" s="724"/>
      <c r="AA170" s="720"/>
      <c r="AB170" s="720"/>
      <c r="AC170" s="720"/>
      <c r="AD170" s="720"/>
      <c r="AE170" s="723"/>
      <c r="AF170" s="723"/>
    </row>
    <row r="171" spans="1:33" ht="15" customHeight="1" x14ac:dyDescent="0.2">
      <c r="A171" s="34"/>
      <c r="B171" s="433" t="s">
        <v>19</v>
      </c>
      <c r="C171" s="433" t="s">
        <v>59</v>
      </c>
      <c r="D171" s="434" t="s">
        <v>44</v>
      </c>
      <c r="E171" s="433" t="s">
        <v>59</v>
      </c>
      <c r="F171" s="434" t="s">
        <v>44</v>
      </c>
      <c r="G171" s="433" t="s">
        <v>59</v>
      </c>
      <c r="H171" s="434" t="s">
        <v>44</v>
      </c>
      <c r="I171" s="433" t="s">
        <v>59</v>
      </c>
      <c r="J171" s="434" t="s">
        <v>44</v>
      </c>
      <c r="K171" s="435" t="s">
        <v>59</v>
      </c>
      <c r="L171" s="443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194</v>
      </c>
      <c r="C172" s="224">
        <v>161</v>
      </c>
      <c r="D172" s="225">
        <v>1092.3040000000001</v>
      </c>
      <c r="E172" s="226">
        <v>500</v>
      </c>
      <c r="F172" s="227">
        <v>3471.1410000000001</v>
      </c>
      <c r="G172" s="226">
        <v>195</v>
      </c>
      <c r="H172" s="227">
        <v>1375.325</v>
      </c>
      <c r="I172" s="226">
        <v>0</v>
      </c>
      <c r="J172" s="228">
        <v>0</v>
      </c>
      <c r="K172" s="226">
        <v>856</v>
      </c>
      <c r="L172" s="227">
        <v>5938.7699999999995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ht="30" customHeight="1" x14ac:dyDescent="0.2">
      <c r="A173" s="61"/>
      <c r="B173" s="223" t="s">
        <v>195</v>
      </c>
      <c r="C173" s="224">
        <v>1430</v>
      </c>
      <c r="D173" s="225">
        <v>18475.870820293425</v>
      </c>
      <c r="E173" s="226">
        <v>756</v>
      </c>
      <c r="F173" s="227">
        <v>11794.09779398518</v>
      </c>
      <c r="G173" s="226">
        <v>96</v>
      </c>
      <c r="H173" s="227">
        <v>1783.5106217620498</v>
      </c>
      <c r="I173" s="226">
        <v>0</v>
      </c>
      <c r="J173" s="228">
        <v>0</v>
      </c>
      <c r="K173" s="226">
        <v>2282</v>
      </c>
      <c r="L173" s="227">
        <v>32053.479236040654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25.5" x14ac:dyDescent="0.2">
      <c r="A174" s="61"/>
      <c r="B174" s="223" t="s">
        <v>263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x14ac:dyDescent="0.2">
      <c r="A175" s="61"/>
      <c r="B175" s="223" t="s">
        <v>196</v>
      </c>
      <c r="C175" s="224">
        <v>797</v>
      </c>
      <c r="D175" s="225">
        <v>9022.4130686999961</v>
      </c>
      <c r="E175" s="226">
        <v>450</v>
      </c>
      <c r="F175" s="227">
        <v>5836.7703269599988</v>
      </c>
      <c r="G175" s="226">
        <v>21</v>
      </c>
      <c r="H175" s="227">
        <v>450.67726264999999</v>
      </c>
      <c r="I175" s="226">
        <v>0</v>
      </c>
      <c r="J175" s="228">
        <v>0</v>
      </c>
      <c r="K175" s="226">
        <v>1268</v>
      </c>
      <c r="L175" s="227">
        <v>15309.860658309995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197</v>
      </c>
      <c r="C176" s="224">
        <v>3745</v>
      </c>
      <c r="D176" s="225">
        <v>27764.727565419686</v>
      </c>
      <c r="E176" s="226">
        <v>2468</v>
      </c>
      <c r="F176" s="227">
        <v>18604.494400986569</v>
      </c>
      <c r="G176" s="226">
        <v>739</v>
      </c>
      <c r="H176" s="227">
        <v>7437.8635741899998</v>
      </c>
      <c r="I176" s="226">
        <v>0</v>
      </c>
      <c r="J176" s="228">
        <v>0</v>
      </c>
      <c r="K176" s="226">
        <v>6952</v>
      </c>
      <c r="L176" s="227">
        <v>53807.085540596257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198</v>
      </c>
      <c r="C177" s="224">
        <v>24</v>
      </c>
      <c r="D177" s="225">
        <v>202.38800000000001</v>
      </c>
      <c r="E177" s="226">
        <v>15</v>
      </c>
      <c r="F177" s="227">
        <v>123.98810378</v>
      </c>
      <c r="G177" s="226">
        <v>5</v>
      </c>
      <c r="H177" s="227">
        <v>48.442154330000001</v>
      </c>
      <c r="I177" s="226">
        <v>0</v>
      </c>
      <c r="J177" s="228">
        <v>0</v>
      </c>
      <c r="K177" s="226">
        <v>44</v>
      </c>
      <c r="L177" s="227">
        <v>374.81825810999999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25.5" x14ac:dyDescent="0.2">
      <c r="A178" s="61"/>
      <c r="B178" s="223" t="s">
        <v>199</v>
      </c>
      <c r="C178" s="224">
        <v>94</v>
      </c>
      <c r="D178" s="225">
        <v>930.33199999999999</v>
      </c>
      <c r="E178" s="224">
        <v>37</v>
      </c>
      <c r="F178" s="227">
        <v>329.29</v>
      </c>
      <c r="G178" s="226">
        <v>5</v>
      </c>
      <c r="H178" s="225">
        <v>46.865000000000002</v>
      </c>
      <c r="I178" s="226">
        <v>0</v>
      </c>
      <c r="J178" s="228">
        <v>0</v>
      </c>
      <c r="K178" s="226">
        <v>136</v>
      </c>
      <c r="L178" s="227">
        <v>1306.4870000000001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x14ac:dyDescent="0.2">
      <c r="A179" s="61"/>
      <c r="B179" s="223" t="s">
        <v>292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264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x14ac:dyDescent="0.2">
      <c r="A181" s="61"/>
      <c r="B181" s="193" t="s">
        <v>537</v>
      </c>
      <c r="C181" s="194">
        <v>6251</v>
      </c>
      <c r="D181" s="195">
        <v>57488.035454413111</v>
      </c>
      <c r="E181" s="194">
        <v>4226</v>
      </c>
      <c r="F181" s="195">
        <v>40159.781625711752</v>
      </c>
      <c r="G181" s="194">
        <v>1061</v>
      </c>
      <c r="H181" s="195">
        <v>11142.683612932049</v>
      </c>
      <c r="I181" s="194">
        <v>0</v>
      </c>
      <c r="J181" s="196">
        <v>0</v>
      </c>
      <c r="K181" s="243">
        <v>11538</v>
      </c>
      <c r="L181" s="196">
        <v>108790.50069305691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679"/>
      <c r="AB183" s="19"/>
      <c r="AE183" s="105"/>
    </row>
    <row r="184" spans="1:33" ht="26.25" customHeight="1" x14ac:dyDescent="0.2">
      <c r="A184" s="31"/>
      <c r="B184" s="693" t="s">
        <v>266</v>
      </c>
      <c r="C184" s="693"/>
      <c r="D184" s="693"/>
      <c r="F184" s="693" t="s">
        <v>232</v>
      </c>
      <c r="G184" s="693"/>
      <c r="H184" s="693"/>
      <c r="I184" s="693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6" t="s">
        <v>151</v>
      </c>
      <c r="F186" s="248" t="s">
        <v>28</v>
      </c>
      <c r="G186" s="246" t="s">
        <v>233</v>
      </c>
      <c r="H186" s="247" t="s">
        <v>234</v>
      </c>
      <c r="I186" s="60"/>
      <c r="J186" s="197"/>
      <c r="K186" s="105"/>
      <c r="AB186" s="19"/>
    </row>
    <row r="187" spans="1:33" ht="21" customHeight="1" x14ac:dyDescent="0.25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10</v>
      </c>
      <c r="H187" s="47">
        <v>0</v>
      </c>
      <c r="I187" s="60"/>
      <c r="J187" s="105"/>
      <c r="W187" s="556" t="s">
        <v>28</v>
      </c>
      <c r="X187" s="556" t="s">
        <v>5</v>
      </c>
      <c r="Y187" s="556" t="s">
        <v>44</v>
      </c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>
        <v>30</v>
      </c>
      <c r="H188" s="47">
        <v>0</v>
      </c>
      <c r="I188" s="60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>
        <v>16</v>
      </c>
      <c r="H189" s="47">
        <v>0</v>
      </c>
      <c r="I189" s="60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>
        <v>23</v>
      </c>
      <c r="H190" s="47">
        <v>0</v>
      </c>
      <c r="I190" s="60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>
        <v>18</v>
      </c>
      <c r="H191" s="47">
        <v>0</v>
      </c>
      <c r="I191" s="60"/>
      <c r="AB191" s="19"/>
    </row>
    <row r="192" spans="1:33" ht="2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>
        <v>8</v>
      </c>
      <c r="H192" s="47">
        <v>0</v>
      </c>
      <c r="I192" s="60"/>
      <c r="AB192" s="19"/>
    </row>
    <row r="193" spans="1:39" ht="17.45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>
        <v>17</v>
      </c>
      <c r="H193" s="47">
        <v>0</v>
      </c>
      <c r="I193" s="60"/>
      <c r="AB193" s="19"/>
    </row>
    <row r="194" spans="1:39" ht="2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>
        <v>16</v>
      </c>
      <c r="H194" s="47">
        <v>0</v>
      </c>
      <c r="I194" s="60"/>
      <c r="W194" s="561" t="s">
        <v>28</v>
      </c>
      <c r="X194" s="561" t="s">
        <v>5</v>
      </c>
      <c r="Y194" s="561" t="s">
        <v>44</v>
      </c>
      <c r="AB194" s="19"/>
    </row>
    <row r="195" spans="1:39" ht="2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>
        <v>9</v>
      </c>
      <c r="H195" s="47">
        <v>0</v>
      </c>
      <c r="I195" s="60"/>
      <c r="W195" s="562" t="s">
        <v>310</v>
      </c>
      <c r="X195" s="563">
        <v>1</v>
      </c>
      <c r="Y195" s="563">
        <v>3283000</v>
      </c>
      <c r="AB195" s="19"/>
    </row>
    <row r="196" spans="1:39" ht="2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>
        <v>19</v>
      </c>
      <c r="H196" s="47">
        <v>2</v>
      </c>
      <c r="I196" s="60"/>
      <c r="J196" s="199"/>
      <c r="AB196" s="19"/>
    </row>
    <row r="197" spans="1:39" ht="14.25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>
        <v>12</v>
      </c>
      <c r="H197" s="47">
        <v>0</v>
      </c>
      <c r="I197" s="60"/>
      <c r="W197" s="562" t="s">
        <v>312</v>
      </c>
      <c r="X197" s="563">
        <v>2</v>
      </c>
      <c r="Y197" s="563">
        <v>11371000</v>
      </c>
      <c r="AB197" s="19"/>
    </row>
    <row r="198" spans="1:39" ht="14.25" hidden="1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>
        <v>0</v>
      </c>
      <c r="H198" s="47">
        <v>0</v>
      </c>
      <c r="I198" s="60"/>
      <c r="J198" s="25"/>
      <c r="K198" s="25"/>
      <c r="L198" s="444"/>
      <c r="M198" s="25"/>
      <c r="N198" s="25"/>
      <c r="W198" s="562" t="s">
        <v>313</v>
      </c>
      <c r="X198" s="563">
        <v>1</v>
      </c>
      <c r="Y198" s="563">
        <v>5045000</v>
      </c>
      <c r="AB198" s="19"/>
    </row>
    <row r="199" spans="1:39" ht="14.25" customHeight="1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178</v>
      </c>
      <c r="H199" s="246">
        <f>SUM(H187:H198)</f>
        <v>2</v>
      </c>
      <c r="I199" s="60"/>
      <c r="J199" s="105"/>
      <c r="K199" s="199"/>
      <c r="Y199" s="262">
        <f>SUM(Y195:Y198)</f>
        <v>19699000</v>
      </c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693" t="s">
        <v>331</v>
      </c>
      <c r="C204" s="693"/>
      <c r="D204" s="693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30" t="s">
        <v>204</v>
      </c>
      <c r="D206" s="731"/>
      <c r="E206" s="730" t="s">
        <v>204</v>
      </c>
      <c r="F206" s="731"/>
      <c r="K206" s="741" t="s">
        <v>201</v>
      </c>
      <c r="L206" s="742"/>
      <c r="M206" s="741" t="s">
        <v>201</v>
      </c>
      <c r="N206" s="742"/>
      <c r="O206" s="439"/>
      <c r="P206" s="22"/>
      <c r="W206" s="322"/>
    </row>
    <row r="207" spans="1:39" ht="25.5" customHeight="1" x14ac:dyDescent="0.2">
      <c r="A207" s="34"/>
      <c r="B207" s="144"/>
      <c r="C207" s="721" t="s">
        <v>547</v>
      </c>
      <c r="D207" s="722"/>
      <c r="E207" s="721" t="s">
        <v>548</v>
      </c>
      <c r="F207" s="722"/>
      <c r="G207" s="743" t="s">
        <v>344</v>
      </c>
      <c r="H207" s="744"/>
      <c r="K207" s="721" t="s">
        <v>547</v>
      </c>
      <c r="L207" s="722"/>
      <c r="M207" s="712" t="s">
        <v>548</v>
      </c>
      <c r="N207" s="713"/>
      <c r="O207" s="745" t="s">
        <v>344</v>
      </c>
      <c r="P207" s="746"/>
      <c r="W207" s="537"/>
      <c r="X207" s="538"/>
      <c r="Y207" s="538"/>
      <c r="Z207" s="538"/>
      <c r="AA207" s="539"/>
      <c r="AB207" s="540"/>
      <c r="AC207" s="540"/>
      <c r="AD207" s="540"/>
      <c r="AF207" s="267"/>
      <c r="AG207" s="719" t="s">
        <v>204</v>
      </c>
      <c r="AH207" s="719"/>
      <c r="AI207" s="719"/>
      <c r="AK207" s="719" t="s">
        <v>201</v>
      </c>
      <c r="AL207" s="719"/>
      <c r="AM207" s="719"/>
    </row>
    <row r="208" spans="1:39" ht="15" customHeight="1" x14ac:dyDescent="0.2">
      <c r="A208" s="34"/>
      <c r="B208" s="145" t="s">
        <v>200</v>
      </c>
      <c r="C208" s="70" t="s">
        <v>59</v>
      </c>
      <c r="D208" s="43" t="s">
        <v>202</v>
      </c>
      <c r="E208" s="43" t="s">
        <v>59</v>
      </c>
      <c r="F208" s="43" t="s">
        <v>202</v>
      </c>
      <c r="G208" s="521" t="s">
        <v>360</v>
      </c>
      <c r="H208" s="522" t="s">
        <v>361</v>
      </c>
      <c r="J208" s="145" t="s">
        <v>200</v>
      </c>
      <c r="K208" s="259" t="s">
        <v>59</v>
      </c>
      <c r="L208" s="259" t="s">
        <v>202</v>
      </c>
      <c r="M208" s="259" t="s">
        <v>59</v>
      </c>
      <c r="N208" s="259" t="s">
        <v>202</v>
      </c>
      <c r="O208" s="521" t="s">
        <v>360</v>
      </c>
      <c r="P208" s="522" t="s">
        <v>361</v>
      </c>
      <c r="W208" s="541"/>
      <c r="X208" s="542"/>
      <c r="Y208" s="542"/>
      <c r="Z208" s="542"/>
      <c r="AA208" s="539"/>
      <c r="AB208" s="543"/>
      <c r="AC208" s="543"/>
      <c r="AD208" s="543"/>
      <c r="AF208" s="323" t="s">
        <v>306</v>
      </c>
      <c r="AG208" s="460" t="s">
        <v>59</v>
      </c>
      <c r="AH208" s="324" t="s">
        <v>44</v>
      </c>
      <c r="AI208" s="324" t="s">
        <v>202</v>
      </c>
      <c r="AK208" s="460" t="s">
        <v>59</v>
      </c>
      <c r="AL208" s="324" t="s">
        <v>44</v>
      </c>
      <c r="AM208" s="324" t="s">
        <v>202</v>
      </c>
    </row>
    <row r="209" spans="1:39" ht="15" customHeight="1" x14ac:dyDescent="0.2">
      <c r="A209" s="34"/>
      <c r="B209" s="146" t="s">
        <v>185</v>
      </c>
      <c r="C209" s="103">
        <v>8677</v>
      </c>
      <c r="D209" s="245">
        <v>7.3</v>
      </c>
      <c r="E209" s="578">
        <v>10109</v>
      </c>
      <c r="F209" s="245">
        <v>7.2727765357602125</v>
      </c>
      <c r="G209" s="103">
        <f>C209-E209</f>
        <v>-1432</v>
      </c>
      <c r="H209" s="523">
        <f>D209-F209</f>
        <v>2.7223464239787276E-2</v>
      </c>
      <c r="J209" s="146" t="s">
        <v>185</v>
      </c>
      <c r="K209" s="103">
        <v>9660</v>
      </c>
      <c r="L209" s="245">
        <v>7.34</v>
      </c>
      <c r="M209" s="208">
        <v>9352</v>
      </c>
      <c r="N209" s="245">
        <v>7.1757289349871689</v>
      </c>
      <c r="O209" s="103">
        <f>K209-M209</f>
        <v>308</v>
      </c>
      <c r="P209" s="523">
        <f>L209-N209</f>
        <v>0.16427106501283095</v>
      </c>
      <c r="W209" s="544"/>
      <c r="X209" s="545"/>
      <c r="Y209" s="546"/>
      <c r="Z209" s="546"/>
      <c r="AA209" s="539"/>
      <c r="AB209" s="547"/>
      <c r="AC209" s="548"/>
      <c r="AD209" s="548"/>
      <c r="AF209" s="461" t="s">
        <v>185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203</v>
      </c>
      <c r="C210" s="103">
        <v>1743</v>
      </c>
      <c r="D210" s="245">
        <v>21.23</v>
      </c>
      <c r="E210" s="578">
        <v>2261</v>
      </c>
      <c r="F210" s="245">
        <v>17.761868805652366</v>
      </c>
      <c r="G210" s="103">
        <f>C210-E210</f>
        <v>-518</v>
      </c>
      <c r="H210" s="523">
        <f>D210-F210</f>
        <v>3.4681311943476345</v>
      </c>
      <c r="J210" s="146" t="s">
        <v>203</v>
      </c>
      <c r="K210" s="103">
        <v>1878</v>
      </c>
      <c r="L210" s="245">
        <v>20.190000000000001</v>
      </c>
      <c r="M210" s="208">
        <v>2513</v>
      </c>
      <c r="N210" s="245">
        <v>17.462142089009152</v>
      </c>
      <c r="O210" s="575">
        <f>K210-M210</f>
        <v>-635</v>
      </c>
      <c r="P210" s="523">
        <f>L210-N210</f>
        <v>2.7278579109908492</v>
      </c>
      <c r="W210" s="544"/>
      <c r="X210" s="545"/>
      <c r="Y210" s="546"/>
      <c r="Z210" s="546"/>
      <c r="AA210" s="539"/>
      <c r="AB210" s="547"/>
      <c r="AC210" s="548"/>
      <c r="AD210" s="548"/>
      <c r="AF210" s="325" t="s">
        <v>203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10420</v>
      </c>
      <c r="D211" s="10"/>
      <c r="E211" s="579">
        <f>SUM(E209:E210)</f>
        <v>12370</v>
      </c>
      <c r="F211" s="677"/>
      <c r="J211" s="56" t="s">
        <v>6</v>
      </c>
      <c r="K211" s="209">
        <f>SUM(K209:K210)</f>
        <v>11538</v>
      </c>
      <c r="L211" s="10"/>
      <c r="M211" s="209">
        <f>SUM(M209:M210)</f>
        <v>11865</v>
      </c>
      <c r="N211" s="678"/>
      <c r="O211" s="439"/>
      <c r="P211" s="22"/>
      <c r="W211" s="549"/>
      <c r="X211" s="550"/>
      <c r="Y211" s="551"/>
      <c r="Z211" s="537"/>
      <c r="AA211" s="539"/>
      <c r="AB211" s="552"/>
      <c r="AC211" s="553"/>
      <c r="AD211" s="539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7"/>
      <c r="X212" s="537"/>
      <c r="Y212" s="537"/>
      <c r="Z212" s="537"/>
      <c r="AA212" s="539"/>
      <c r="AB212" s="554"/>
      <c r="AC212" s="555"/>
      <c r="AD212" s="539"/>
    </row>
    <row r="213" spans="1:39" ht="18" customHeight="1" x14ac:dyDescent="0.2">
      <c r="A213" s="34"/>
      <c r="B213" s="8"/>
      <c r="C213" s="48"/>
      <c r="D213" s="251" t="s">
        <v>305</v>
      </c>
      <c r="H213" s="524"/>
      <c r="I213" s="99"/>
      <c r="K213" s="109"/>
      <c r="N213" s="109"/>
      <c r="O213" s="524"/>
      <c r="W213" s="537"/>
      <c r="X213" s="537"/>
      <c r="Y213" s="537"/>
      <c r="Z213" s="537"/>
      <c r="AA213" s="539"/>
      <c r="AB213" s="554"/>
      <c r="AC213" s="555"/>
      <c r="AD213" s="539"/>
    </row>
    <row r="214" spans="1:39" ht="27.75" customHeight="1" x14ac:dyDescent="0.2">
      <c r="A214" s="31"/>
      <c r="B214" s="693" t="s">
        <v>220</v>
      </c>
      <c r="C214" s="693"/>
      <c r="D214" s="693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5" t="s">
        <v>151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v>682</v>
      </c>
      <c r="D314" s="277">
        <v>6939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>
        <v>682</v>
      </c>
      <c r="Y314" s="303">
        <v>6937.9328142900004</v>
      </c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7">
        <v>1421</v>
      </c>
      <c r="D315" s="277">
        <v>12257.6</v>
      </c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12252.63411767688</v>
      </c>
      <c r="Z315" s="337"/>
      <c r="AA315" s="109"/>
      <c r="AB315" s="24"/>
      <c r="AC315" s="24"/>
      <c r="AD315" s="24"/>
      <c r="AE315" s="149"/>
      <c r="AF315" s="25"/>
      <c r="AG315" s="25"/>
      <c r="AH315" s="699"/>
      <c r="AI315" s="699"/>
    </row>
    <row r="316" spans="1:35" ht="21" customHeight="1" x14ac:dyDescent="0.2">
      <c r="A316" s="34"/>
      <c r="B316" s="48" t="s">
        <v>34</v>
      </c>
      <c r="C316" s="147">
        <v>1041</v>
      </c>
      <c r="D316" s="277">
        <v>8302.6</v>
      </c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customHeight="1" x14ac:dyDescent="0.2">
      <c r="A317" s="34"/>
      <c r="B317" s="48" t="s">
        <v>35</v>
      </c>
      <c r="C317" s="147">
        <v>770</v>
      </c>
      <c r="D317" s="277">
        <v>6048.7</v>
      </c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6038.1425611800005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7">
        <v>1043</v>
      </c>
      <c r="D318" s="277">
        <v>10251.5</v>
      </c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10247.784376600001</v>
      </c>
      <c r="Z318" s="337"/>
      <c r="AA318" s="109"/>
      <c r="AB318" s="24"/>
      <c r="AC318" s="24"/>
      <c r="AD318" s="24"/>
      <c r="AE318" s="149"/>
      <c r="AF318" s="25"/>
      <c r="AG318" s="25"/>
      <c r="AH318" s="699"/>
      <c r="AI318" s="699"/>
    </row>
    <row r="319" spans="1:35" ht="21" customHeight="1" x14ac:dyDescent="0.2">
      <c r="A319" s="34"/>
      <c r="B319" s="48" t="s">
        <v>32</v>
      </c>
      <c r="C319" s="147">
        <v>1349</v>
      </c>
      <c r="D319" s="62">
        <v>13367.7</v>
      </c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13272.00041705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customHeight="1" x14ac:dyDescent="0.2">
      <c r="A320" s="34"/>
      <c r="B320" s="48" t="s">
        <v>37</v>
      </c>
      <c r="C320" s="147">
        <v>1296</v>
      </c>
      <c r="D320" s="277">
        <v>12990.6</v>
      </c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1296</v>
      </c>
      <c r="Y320" s="303">
        <v>12990.21725528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customHeight="1" x14ac:dyDescent="0.2">
      <c r="A321" s="34"/>
      <c r="B321" s="48" t="s">
        <v>38</v>
      </c>
      <c r="C321" s="147">
        <v>1129</v>
      </c>
      <c r="D321" s="277">
        <v>10835.2</v>
      </c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699"/>
      <c r="AI321" s="699"/>
    </row>
    <row r="322" spans="1:35" ht="21" customHeight="1" x14ac:dyDescent="0.2">
      <c r="A322" s="34"/>
      <c r="B322" s="48" t="s">
        <v>42</v>
      </c>
      <c r="C322" s="147">
        <v>960</v>
      </c>
      <c r="D322" s="62">
        <v>11018.1</v>
      </c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customHeight="1" x14ac:dyDescent="0.2">
      <c r="A323" s="34"/>
      <c r="B323" s="48" t="s">
        <v>40</v>
      </c>
      <c r="C323" s="147">
        <v>1030</v>
      </c>
      <c r="D323" s="277">
        <v>9894.6</v>
      </c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customHeight="1" x14ac:dyDescent="0.2">
      <c r="A324" s="34"/>
      <c r="B324" s="48" t="s">
        <v>41</v>
      </c>
      <c r="C324" s="147">
        <v>817</v>
      </c>
      <c r="D324" s="277">
        <v>6884.9</v>
      </c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699"/>
      <c r="AI324" s="699"/>
    </row>
    <row r="325" spans="1:35" ht="21" hidden="1" customHeight="1" x14ac:dyDescent="0.2">
      <c r="A325" s="34"/>
      <c r="B325" s="48" t="s">
        <v>61</v>
      </c>
      <c r="C325" s="147">
        <v>0</v>
      </c>
      <c r="D325" s="62">
        <v>0</v>
      </c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11538</v>
      </c>
      <c r="D326" s="253">
        <f>D314+D315+D316+D317+D318+D319+D320+D321+D322+D323+D324+D325</f>
        <v>108790.5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693" t="s">
        <v>303</v>
      </c>
      <c r="C337" s="693"/>
      <c r="D337" s="693"/>
      <c r="E337" s="693"/>
      <c r="F337" s="693"/>
      <c r="G337" s="693"/>
      <c r="H337" s="12"/>
      <c r="I337" s="12"/>
      <c r="J337" s="12"/>
      <c r="K337" s="12"/>
      <c r="L337" s="445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5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711" t="s">
        <v>558</v>
      </c>
      <c r="D339" s="711"/>
      <c r="E339" s="750" t="s">
        <v>559</v>
      </c>
      <c r="F339" s="751"/>
      <c r="W339" s="725" t="s">
        <v>560</v>
      </c>
      <c r="X339" s="725"/>
      <c r="Y339" s="725"/>
      <c r="Z339" s="725"/>
      <c r="AA339" s="238"/>
      <c r="AB339" s="725" t="s">
        <v>561</v>
      </c>
      <c r="AC339" s="725"/>
      <c r="AD339" s="725"/>
      <c r="AE339" s="725"/>
      <c r="AH339" s="32"/>
    </row>
    <row r="340" spans="1:37" ht="26.25" customHeight="1" x14ac:dyDescent="0.2">
      <c r="A340" s="34"/>
      <c r="B340" s="663" t="s">
        <v>200</v>
      </c>
      <c r="C340" s="150" t="s">
        <v>59</v>
      </c>
      <c r="D340" s="150" t="s">
        <v>187</v>
      </c>
      <c r="E340" s="687" t="s">
        <v>59</v>
      </c>
      <c r="F340" s="688" t="s">
        <v>187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200</v>
      </c>
      <c r="X340" s="345" t="s">
        <v>59</v>
      </c>
      <c r="Y340" s="345" t="s">
        <v>302</v>
      </c>
      <c r="Z340" s="345" t="s">
        <v>187</v>
      </c>
      <c r="AA340" s="239"/>
      <c r="AB340" s="344" t="s">
        <v>200</v>
      </c>
      <c r="AC340" s="345" t="s">
        <v>59</v>
      </c>
      <c r="AD340" s="345" t="s">
        <v>302</v>
      </c>
      <c r="AE340" s="345" t="s">
        <v>187</v>
      </c>
      <c r="AH340" s="32"/>
    </row>
    <row r="341" spans="1:37" ht="21" customHeight="1" x14ac:dyDescent="0.2">
      <c r="A341" s="34"/>
      <c r="B341" s="664" t="s">
        <v>185</v>
      </c>
      <c r="C341" s="166">
        <v>736</v>
      </c>
      <c r="D341" s="244">
        <f>Z341</f>
        <v>7.3390312499999997</v>
      </c>
      <c r="E341" s="147">
        <v>612</v>
      </c>
      <c r="F341" s="689">
        <v>6.9005392156862699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185</v>
      </c>
      <c r="X341" s="395">
        <v>736</v>
      </c>
      <c r="Y341" s="396">
        <v>5401.527</v>
      </c>
      <c r="Z341" s="305">
        <f>+Y341/X341</f>
        <v>7.3390312499999997</v>
      </c>
      <c r="AA341" s="66"/>
      <c r="AB341" s="346" t="s">
        <v>185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65" t="s">
        <v>186</v>
      </c>
      <c r="C342" s="166">
        <v>81</v>
      </c>
      <c r="D342" s="244">
        <f>Z342</f>
        <v>18.313446133580246</v>
      </c>
      <c r="E342" s="147">
        <v>252</v>
      </c>
      <c r="F342" s="689">
        <v>17.532328609801599</v>
      </c>
      <c r="G342" s="22"/>
      <c r="W342" s="346" t="s">
        <v>186</v>
      </c>
      <c r="X342" s="675">
        <v>81</v>
      </c>
      <c r="Y342" s="676">
        <v>1483.38913682</v>
      </c>
      <c r="Z342" s="305">
        <f>+Y342/X342</f>
        <v>18.313446133580246</v>
      </c>
      <c r="AA342" s="66"/>
      <c r="AB342" s="346" t="s">
        <v>186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66">
        <f>SUM(C341:C342)</f>
        <v>817</v>
      </c>
      <c r="D343" s="667"/>
      <c r="E343" s="690">
        <f>+E342+E341</f>
        <v>864</v>
      </c>
      <c r="F343" s="691"/>
      <c r="G343" s="22"/>
      <c r="K343" s="28"/>
      <c r="W343" s="347" t="s">
        <v>30</v>
      </c>
      <c r="X343" s="348">
        <f>SUM(X341:X342)</f>
        <v>817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693" t="s">
        <v>357</v>
      </c>
      <c r="C362" s="693"/>
      <c r="D362" s="693"/>
      <c r="E362" s="693"/>
      <c r="F362" s="693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159</v>
      </c>
      <c r="C366" s="150" t="s">
        <v>59</v>
      </c>
      <c r="D366" s="150" t="s">
        <v>187</v>
      </c>
      <c r="P366" s="151"/>
      <c r="Q366" s="151"/>
      <c r="R366" s="151"/>
      <c r="S366" s="151"/>
      <c r="T366" s="151"/>
      <c r="U366" s="151"/>
      <c r="V366" s="262"/>
      <c r="W366" s="354" t="s">
        <v>159</v>
      </c>
      <c r="X366" s="345" t="s">
        <v>59</v>
      </c>
      <c r="Y366" s="345" t="s">
        <v>327</v>
      </c>
      <c r="Z366" s="345" t="s">
        <v>326</v>
      </c>
      <c r="AB366" s="19"/>
    </row>
    <row r="367" spans="1:28" s="36" customFormat="1" ht="21" customHeight="1" x14ac:dyDescent="0.2">
      <c r="A367" s="68"/>
      <c r="B367" s="49" t="s">
        <v>188</v>
      </c>
      <c r="C367" s="36">
        <v>0</v>
      </c>
      <c r="D367" s="244">
        <v>0</v>
      </c>
      <c r="L367" s="446"/>
      <c r="P367" s="153"/>
      <c r="Q367" s="153"/>
      <c r="R367" s="153"/>
      <c r="S367" s="153"/>
      <c r="T367" s="153"/>
      <c r="U367" s="153"/>
      <c r="V367" s="266"/>
      <c r="W367" s="280" t="s">
        <v>188</v>
      </c>
      <c r="X367" s="266">
        <v>7</v>
      </c>
      <c r="Y367" s="355">
        <f>(Z367/X367)/1000000</f>
        <v>16.935133118571432</v>
      </c>
      <c r="Z367" s="355">
        <v>118545931.83000001</v>
      </c>
      <c r="AB367" s="115"/>
    </row>
    <row r="368" spans="1:28" s="36" customFormat="1" ht="21" customHeight="1" x14ac:dyDescent="0.2">
      <c r="A368" s="68"/>
      <c r="B368" s="49" t="s">
        <v>189</v>
      </c>
      <c r="C368" s="36">
        <v>25</v>
      </c>
      <c r="D368" s="244">
        <v>20.29</v>
      </c>
      <c r="L368" s="446"/>
      <c r="P368" s="153"/>
      <c r="Q368" s="153"/>
      <c r="R368" s="153"/>
      <c r="S368" s="153"/>
      <c r="T368" s="153"/>
      <c r="U368" s="153"/>
      <c r="V368" s="266"/>
      <c r="W368" s="280" t="s">
        <v>189</v>
      </c>
      <c r="X368" s="266">
        <v>43</v>
      </c>
      <c r="Y368" s="355">
        <f>(Z368/X368)/1000000</f>
        <v>19.239991128512575</v>
      </c>
      <c r="Z368" s="355">
        <v>827319618.52604079</v>
      </c>
      <c r="AB368" s="115"/>
    </row>
    <row r="369" spans="1:28" s="36" customFormat="1" ht="21" customHeight="1" x14ac:dyDescent="0.2">
      <c r="A369" s="68"/>
      <c r="B369" s="49" t="s">
        <v>190</v>
      </c>
      <c r="C369" s="36">
        <v>56</v>
      </c>
      <c r="D369" s="244">
        <v>17.43</v>
      </c>
      <c r="L369" s="446"/>
      <c r="P369" s="153"/>
      <c r="Q369" s="153"/>
      <c r="R369" s="153"/>
      <c r="S369" s="153"/>
      <c r="T369" s="153"/>
      <c r="U369" s="153"/>
      <c r="V369" s="356"/>
      <c r="W369" s="280" t="s">
        <v>190</v>
      </c>
      <c r="X369" s="266">
        <v>167</v>
      </c>
      <c r="Y369" s="355">
        <f>(Z369/X369)/1000000</f>
        <v>15.570869642275456</v>
      </c>
      <c r="Z369" s="355">
        <v>2600335230.2600012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81</v>
      </c>
      <c r="D370" s="86">
        <f>SUM(D367:D369)</f>
        <v>37.72</v>
      </c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217</v>
      </c>
      <c r="Y370" s="358"/>
      <c r="Z370" s="358">
        <f>SUM(Z367:Z369)</f>
        <v>3546200780.6160421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6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747" t="s">
        <v>224</v>
      </c>
      <c r="C383" s="747"/>
      <c r="D383" s="598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21"/>
      <c r="C384" s="622"/>
      <c r="D384" s="598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599" t="s">
        <v>28</v>
      </c>
      <c r="C385" s="599" t="s">
        <v>3</v>
      </c>
      <c r="D385" s="600" t="s">
        <v>151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6" t="s">
        <v>60</v>
      </c>
      <c r="C386" s="254">
        <v>366</v>
      </c>
      <c r="D386" s="603">
        <v>2994.6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customHeight="1" x14ac:dyDescent="0.2">
      <c r="A387" s="34"/>
      <c r="B387" s="636" t="s">
        <v>33</v>
      </c>
      <c r="C387" s="254">
        <v>393</v>
      </c>
      <c r="D387" s="603">
        <v>3752.5</v>
      </c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36" t="s">
        <v>34</v>
      </c>
      <c r="C388" s="254">
        <v>1040</v>
      </c>
      <c r="D388" s="603">
        <v>9551.9</v>
      </c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36" t="s">
        <v>35</v>
      </c>
      <c r="C389" s="254">
        <v>1114</v>
      </c>
      <c r="D389" s="603">
        <v>12229.9</v>
      </c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customHeight="1" x14ac:dyDescent="0.2">
      <c r="A390" s="34"/>
      <c r="B390" s="636" t="s">
        <v>36</v>
      </c>
      <c r="C390" s="254">
        <v>1417</v>
      </c>
      <c r="D390" s="603">
        <v>14427.5</v>
      </c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customHeight="1" x14ac:dyDescent="0.2">
      <c r="A391" s="34"/>
      <c r="B391" s="636" t="s">
        <v>32</v>
      </c>
      <c r="C391" s="254">
        <v>1350</v>
      </c>
      <c r="D391" s="603">
        <v>11952.7</v>
      </c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customHeight="1" x14ac:dyDescent="0.2">
      <c r="A392" s="34"/>
      <c r="B392" s="636" t="s">
        <v>37</v>
      </c>
      <c r="C392" s="254">
        <v>922</v>
      </c>
      <c r="D392" s="603">
        <v>8777.2999999999993</v>
      </c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customHeight="1" x14ac:dyDescent="0.2">
      <c r="A393" s="34"/>
      <c r="B393" s="636" t="s">
        <v>38</v>
      </c>
      <c r="C393" s="254">
        <v>657</v>
      </c>
      <c r="D393" s="603">
        <v>7871.4</v>
      </c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customHeight="1" x14ac:dyDescent="0.2">
      <c r="A394" s="34"/>
      <c r="B394" s="636" t="s">
        <v>39</v>
      </c>
      <c r="C394" s="254">
        <v>313</v>
      </c>
      <c r="D394" s="603">
        <v>4148.7</v>
      </c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customHeight="1" x14ac:dyDescent="0.2">
      <c r="A395" s="34"/>
      <c r="B395" s="636" t="s">
        <v>40</v>
      </c>
      <c r="C395" s="254">
        <v>1563</v>
      </c>
      <c r="D395" s="603">
        <v>12560.1</v>
      </c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customHeight="1" x14ac:dyDescent="0.2">
      <c r="A396" s="34"/>
      <c r="B396" s="636" t="s">
        <v>41</v>
      </c>
      <c r="C396" s="639">
        <v>1285</v>
      </c>
      <c r="D396" s="603">
        <v>12053.2</v>
      </c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6" t="s">
        <v>61</v>
      </c>
      <c r="C397" s="639">
        <v>0</v>
      </c>
      <c r="D397" s="603">
        <v>0</v>
      </c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40"/>
      <c r="C398" s="639"/>
      <c r="D398" s="603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25" t="s">
        <v>6</v>
      </c>
      <c r="C399" s="641">
        <f>SUM(C386:C398)</f>
        <v>10420</v>
      </c>
      <c r="D399" s="642">
        <f>SUM(D386:D398)</f>
        <v>100319.8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35" t="s">
        <v>223</v>
      </c>
      <c r="C400" s="735"/>
      <c r="D400" s="735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36"/>
      <c r="C401" s="736"/>
      <c r="D401" s="736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36"/>
      <c r="C402" s="736"/>
      <c r="D402" s="736"/>
      <c r="I402" s="16"/>
      <c r="V402" s="302"/>
      <c r="AA402" s="26"/>
      <c r="AB402" s="26"/>
    </row>
    <row r="403" spans="1:39" ht="17.25" customHeight="1" x14ac:dyDescent="0.2">
      <c r="A403" s="34"/>
      <c r="B403" s="643"/>
      <c r="C403" s="644"/>
      <c r="D403" s="643"/>
      <c r="I403" s="16"/>
      <c r="V403" s="302"/>
      <c r="AA403" s="26"/>
      <c r="AB403" s="26"/>
    </row>
    <row r="404" spans="1:39" ht="15.75" customHeight="1" x14ac:dyDescent="0.2">
      <c r="A404" s="34"/>
      <c r="B404" s="643"/>
      <c r="C404" s="643"/>
      <c r="D404" s="643"/>
      <c r="I404" s="16"/>
      <c r="V404" s="302"/>
      <c r="AA404" s="26"/>
      <c r="AB404" s="26"/>
    </row>
    <row r="405" spans="1:39" ht="17.25" hidden="1" customHeight="1" x14ac:dyDescent="0.2">
      <c r="A405" s="34"/>
      <c r="B405" s="643"/>
      <c r="C405" s="643"/>
      <c r="D405" s="643"/>
      <c r="I405" s="16"/>
      <c r="V405" s="302"/>
      <c r="AA405" s="26"/>
      <c r="AB405" s="26"/>
    </row>
    <row r="406" spans="1:39" ht="17.25" customHeight="1" x14ac:dyDescent="0.2">
      <c r="A406" s="34"/>
      <c r="B406" s="643"/>
      <c r="C406" s="644"/>
      <c r="D406" s="643"/>
      <c r="I406" s="16"/>
      <c r="V406" s="302"/>
      <c r="AA406" s="26"/>
      <c r="AB406" s="26"/>
    </row>
    <row r="407" spans="1:39" ht="15" customHeight="1" x14ac:dyDescent="0.2">
      <c r="A407" s="34"/>
      <c r="B407" s="645"/>
      <c r="C407" s="646"/>
      <c r="D407" s="647"/>
      <c r="F407" s="22"/>
      <c r="V407" s="302"/>
      <c r="AM407" s="118"/>
    </row>
    <row r="408" spans="1:39" ht="26.25" customHeight="1" x14ac:dyDescent="0.2">
      <c r="A408" s="34"/>
      <c r="B408" s="747" t="s">
        <v>225</v>
      </c>
      <c r="C408" s="747"/>
      <c r="D408" s="648"/>
      <c r="F408" s="55"/>
      <c r="V408" s="302">
        <v>0</v>
      </c>
      <c r="AM408" s="118"/>
    </row>
    <row r="409" spans="1:39" ht="15" customHeight="1" x14ac:dyDescent="0.25">
      <c r="A409" s="34"/>
      <c r="B409" s="451"/>
      <c r="C409" s="598"/>
      <c r="D409" s="451"/>
      <c r="F409" s="55"/>
      <c r="V409" s="302"/>
      <c r="W409" s="561" t="s">
        <v>28</v>
      </c>
      <c r="X409" s="561" t="s">
        <v>5</v>
      </c>
      <c r="Y409" s="561" t="s">
        <v>302</v>
      </c>
      <c r="AM409" s="118"/>
    </row>
    <row r="410" spans="1:39" ht="15" customHeight="1" x14ac:dyDescent="0.25">
      <c r="A410" s="34"/>
      <c r="B410" s="599" t="s">
        <v>28</v>
      </c>
      <c r="C410" s="599" t="s">
        <v>3</v>
      </c>
      <c r="D410" s="600" t="s">
        <v>151</v>
      </c>
      <c r="F410" s="55"/>
      <c r="V410" s="302"/>
      <c r="W410" s="562" t="s">
        <v>371</v>
      </c>
      <c r="X410" s="563">
        <v>23</v>
      </c>
      <c r="Y410" s="564">
        <v>161929000</v>
      </c>
      <c r="AA410" s="477" t="s">
        <v>28</v>
      </c>
      <c r="AB410" s="477" t="s">
        <v>5</v>
      </c>
      <c r="AC410" s="477" t="s">
        <v>169</v>
      </c>
      <c r="AM410" s="118"/>
    </row>
    <row r="411" spans="1:39" ht="18.75" customHeight="1" x14ac:dyDescent="0.25">
      <c r="A411" s="34"/>
      <c r="B411" s="645" t="s">
        <v>60</v>
      </c>
      <c r="C411" s="598">
        <v>23</v>
      </c>
      <c r="D411" s="603">
        <v>161929000</v>
      </c>
      <c r="F411" s="55"/>
      <c r="V411" s="302"/>
      <c r="W411" s="562" t="s">
        <v>372</v>
      </c>
      <c r="X411" s="563">
        <v>24</v>
      </c>
      <c r="Y411" s="564">
        <v>165711000</v>
      </c>
      <c r="AA411" s="478" t="s">
        <v>299</v>
      </c>
      <c r="AB411" s="479">
        <v>118</v>
      </c>
      <c r="AC411" s="480">
        <v>770030500</v>
      </c>
      <c r="AM411" s="118"/>
    </row>
    <row r="412" spans="1:39" ht="18.75" customHeight="1" x14ac:dyDescent="0.25">
      <c r="A412" s="34"/>
      <c r="B412" s="645" t="s">
        <v>33</v>
      </c>
      <c r="C412" s="598">
        <v>24</v>
      </c>
      <c r="D412" s="603">
        <v>165711000</v>
      </c>
      <c r="F412" s="55"/>
      <c r="V412" s="302"/>
      <c r="W412" s="562" t="s">
        <v>383</v>
      </c>
      <c r="X412" s="563">
        <v>62</v>
      </c>
      <c r="Y412" s="564">
        <v>444398000</v>
      </c>
      <c r="AA412" s="478" t="s">
        <v>301</v>
      </c>
      <c r="AB412" s="479">
        <v>135</v>
      </c>
      <c r="AC412" s="480">
        <v>874948000</v>
      </c>
      <c r="AM412" s="118"/>
    </row>
    <row r="413" spans="1:39" ht="18.95" customHeight="1" x14ac:dyDescent="0.25">
      <c r="A413" s="34"/>
      <c r="B413" s="645" t="s">
        <v>34</v>
      </c>
      <c r="C413" s="598">
        <v>62</v>
      </c>
      <c r="D413" s="603">
        <v>444398000</v>
      </c>
      <c r="F413" s="55"/>
      <c r="V413" s="302"/>
      <c r="W413" s="562" t="s">
        <v>384</v>
      </c>
      <c r="X413" s="563">
        <v>85</v>
      </c>
      <c r="Y413" s="564">
        <v>603953000</v>
      </c>
      <c r="AA413" s="478" t="s">
        <v>304</v>
      </c>
      <c r="AB413" s="479">
        <v>151</v>
      </c>
      <c r="AC413" s="480">
        <v>976522000</v>
      </c>
      <c r="AM413" s="118"/>
    </row>
    <row r="414" spans="1:39" ht="18.95" customHeight="1" x14ac:dyDescent="0.25">
      <c r="A414" s="34"/>
      <c r="B414" s="645" t="s">
        <v>35</v>
      </c>
      <c r="C414" s="598">
        <v>85</v>
      </c>
      <c r="D414" s="603">
        <v>603953000</v>
      </c>
      <c r="F414" s="55"/>
      <c r="V414" s="302"/>
      <c r="W414" s="562" t="s">
        <v>415</v>
      </c>
      <c r="X414" s="563">
        <v>122</v>
      </c>
      <c r="Y414" s="564">
        <v>867136000</v>
      </c>
      <c r="AA414" s="478" t="s">
        <v>307</v>
      </c>
      <c r="AB414" s="479">
        <v>88</v>
      </c>
      <c r="AC414" s="480">
        <v>568311000</v>
      </c>
      <c r="AM414" s="118"/>
    </row>
    <row r="415" spans="1:39" ht="18.95" customHeight="1" x14ac:dyDescent="0.25">
      <c r="A415" s="34"/>
      <c r="B415" s="645" t="s">
        <v>36</v>
      </c>
      <c r="C415" s="598">
        <v>122</v>
      </c>
      <c r="D415" s="603">
        <v>867136000</v>
      </c>
      <c r="F415" s="55"/>
      <c r="V415" s="302"/>
      <c r="W415" s="562" t="s">
        <v>420</v>
      </c>
      <c r="X415" s="563">
        <v>94</v>
      </c>
      <c r="Y415" s="564">
        <v>667862000</v>
      </c>
      <c r="AM415" s="118"/>
    </row>
    <row r="416" spans="1:39" ht="18.95" customHeight="1" x14ac:dyDescent="0.25">
      <c r="A416" s="34"/>
      <c r="B416" s="645" t="s">
        <v>32</v>
      </c>
      <c r="C416" s="598">
        <v>94</v>
      </c>
      <c r="D416" s="603">
        <v>667862000</v>
      </c>
      <c r="F416" s="55"/>
      <c r="V416" s="302"/>
      <c r="W416" s="562" t="s">
        <v>538</v>
      </c>
      <c r="X416" s="563">
        <v>87</v>
      </c>
      <c r="Y416" s="564">
        <v>621099000</v>
      </c>
      <c r="AM416" s="118"/>
    </row>
    <row r="417" spans="1:39" ht="18.95" customHeight="1" x14ac:dyDescent="0.25">
      <c r="A417" s="34"/>
      <c r="B417" s="645" t="s">
        <v>37</v>
      </c>
      <c r="C417" s="598">
        <v>87</v>
      </c>
      <c r="D417" s="603">
        <v>621099000</v>
      </c>
      <c r="F417" s="55"/>
      <c r="V417" s="302"/>
      <c r="W417" s="562" t="s">
        <v>539</v>
      </c>
      <c r="X417" s="563">
        <v>9</v>
      </c>
      <c r="Y417" s="564">
        <v>65553000</v>
      </c>
      <c r="AM417" s="118"/>
    </row>
    <row r="418" spans="1:39" ht="18.95" customHeight="1" x14ac:dyDescent="0.25">
      <c r="A418" s="34"/>
      <c r="B418" s="645" t="s">
        <v>38</v>
      </c>
      <c r="C418" s="598">
        <v>9</v>
      </c>
      <c r="D418" s="603">
        <v>65553000</v>
      </c>
      <c r="F418" s="55"/>
      <c r="V418" s="302"/>
      <c r="W418" s="562" t="s">
        <v>540</v>
      </c>
      <c r="X418" s="563">
        <v>151</v>
      </c>
      <c r="Y418" s="564">
        <v>1021038000</v>
      </c>
      <c r="AM418" s="118"/>
    </row>
    <row r="419" spans="1:39" ht="18.95" customHeight="1" x14ac:dyDescent="0.25">
      <c r="A419" s="34"/>
      <c r="B419" s="645" t="s">
        <v>39</v>
      </c>
      <c r="C419" s="598">
        <v>0</v>
      </c>
      <c r="D419" s="603">
        <v>0</v>
      </c>
      <c r="E419" s="55"/>
      <c r="F419" s="55"/>
      <c r="V419" s="302"/>
      <c r="W419" s="562" t="s">
        <v>541</v>
      </c>
      <c r="X419" s="563">
        <v>84</v>
      </c>
      <c r="Y419" s="564">
        <v>568571000</v>
      </c>
      <c r="AE419" s="25"/>
      <c r="AF419" s="25"/>
      <c r="AG419" s="25"/>
      <c r="AH419" s="25"/>
      <c r="AI419" s="25"/>
      <c r="AJ419" s="465"/>
      <c r="AK419" s="466"/>
      <c r="AL419" s="23"/>
      <c r="AM419" s="118"/>
    </row>
    <row r="420" spans="1:39" ht="18.95" customHeight="1" x14ac:dyDescent="0.25">
      <c r="A420" s="34"/>
      <c r="B420" s="645" t="s">
        <v>40</v>
      </c>
      <c r="C420" s="598">
        <v>151</v>
      </c>
      <c r="D420" s="603">
        <v>1021038000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85" t="s">
        <v>542</v>
      </c>
      <c r="X420" s="563"/>
      <c r="Y420" s="564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customHeight="1" x14ac:dyDescent="0.25">
      <c r="A421" s="34"/>
      <c r="B421" s="645" t="s">
        <v>41</v>
      </c>
      <c r="C421" s="598">
        <v>84</v>
      </c>
      <c r="D421" s="603">
        <v>568571000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62" t="s">
        <v>313</v>
      </c>
      <c r="X421" s="563"/>
      <c r="Y421" s="564"/>
    </row>
    <row r="422" spans="1:39" ht="18.95" hidden="1" customHeight="1" x14ac:dyDescent="0.2">
      <c r="A422" s="34"/>
      <c r="B422" s="645" t="s">
        <v>61</v>
      </c>
      <c r="C422" s="598">
        <f t="shared" ref="C422" si="8">X421</f>
        <v>0</v>
      </c>
      <c r="D422" s="603">
        <f t="shared" ref="D422" si="9">Y421/1000000</f>
        <v>0</v>
      </c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2"/>
      <c r="X422" s="463"/>
      <c r="Y422" s="464"/>
    </row>
    <row r="423" spans="1:39" ht="18.95" hidden="1" customHeight="1" x14ac:dyDescent="0.2">
      <c r="A423" s="34"/>
      <c r="B423" s="649"/>
      <c r="C423" s="598"/>
      <c r="D423" s="603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2" t="s">
        <v>314</v>
      </c>
      <c r="X423" s="467"/>
      <c r="Y423" s="468"/>
    </row>
    <row r="424" spans="1:39" ht="15" customHeight="1" x14ac:dyDescent="0.2">
      <c r="A424" s="34"/>
      <c r="B424" s="625" t="s">
        <v>6</v>
      </c>
      <c r="C424" s="599">
        <f>SUM(C411:C422)</f>
        <v>741</v>
      </c>
      <c r="D424" s="642">
        <f>SUM(D411:D422)</f>
        <v>5187250000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741</v>
      </c>
      <c r="Y424" s="288">
        <f>SUM(Y410:Y423)</f>
        <v>5187250000</v>
      </c>
    </row>
    <row r="425" spans="1:39" ht="15" customHeight="1" x14ac:dyDescent="0.2">
      <c r="A425" s="34"/>
      <c r="B425" s="737" t="s">
        <v>146</v>
      </c>
      <c r="C425" s="737"/>
      <c r="D425" s="737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38"/>
      <c r="C426" s="738"/>
      <c r="D426" s="738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38"/>
      <c r="C427" s="738"/>
      <c r="D427" s="738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693" t="s">
        <v>244</v>
      </c>
      <c r="C432" s="693"/>
      <c r="D432" s="693"/>
      <c r="E432" s="32"/>
      <c r="F432" s="141"/>
      <c r="L432" s="447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7"/>
      <c r="O433" s="25"/>
      <c r="P433" s="739"/>
      <c r="Q433" s="519"/>
      <c r="R433" s="519"/>
      <c r="S433" s="582"/>
      <c r="T433" s="582"/>
      <c r="U433" s="519"/>
      <c r="V433" s="302"/>
      <c r="W433" s="740"/>
      <c r="X433" s="740"/>
      <c r="AA433" s="138"/>
    </row>
    <row r="434" spans="1:28" ht="15.75" customHeight="1" x14ac:dyDescent="0.2">
      <c r="A434" s="34"/>
      <c r="C434" s="752" t="s">
        <v>549</v>
      </c>
      <c r="D434" s="753"/>
      <c r="E434" s="753"/>
      <c r="F434" s="753"/>
      <c r="G434" s="753"/>
      <c r="H434" s="754"/>
      <c r="J434" s="51"/>
      <c r="K434" s="752" t="s">
        <v>552</v>
      </c>
      <c r="L434" s="753"/>
      <c r="M434" s="753"/>
      <c r="N434" s="754"/>
      <c r="P434" s="739"/>
      <c r="Q434" s="519"/>
      <c r="R434" s="519"/>
      <c r="S434" s="582"/>
      <c r="T434" s="582"/>
      <c r="U434" s="519"/>
      <c r="V434" s="364"/>
      <c r="W434" s="365"/>
      <c r="X434" s="365"/>
      <c r="AA434" s="110"/>
    </row>
    <row r="435" spans="1:28" s="55" customFormat="1" ht="33" customHeight="1" x14ac:dyDescent="0.2">
      <c r="A435" s="61"/>
      <c r="C435" s="729" t="s">
        <v>550</v>
      </c>
      <c r="D435" s="729"/>
      <c r="E435" s="729"/>
      <c r="F435" s="729" t="s">
        <v>551</v>
      </c>
      <c r="G435" s="729"/>
      <c r="H435" s="729"/>
      <c r="K435" s="712" t="s">
        <v>553</v>
      </c>
      <c r="L435" s="713"/>
      <c r="M435" s="748" t="s">
        <v>554</v>
      </c>
      <c r="N435" s="749"/>
      <c r="P435" s="156"/>
      <c r="Q435" s="519"/>
      <c r="R435" s="519"/>
      <c r="S435" s="582"/>
      <c r="T435" s="582"/>
      <c r="U435" s="519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346</v>
      </c>
      <c r="D436" s="139" t="s">
        <v>44</v>
      </c>
      <c r="E436" s="259" t="s">
        <v>345</v>
      </c>
      <c r="F436" s="257" t="s">
        <v>31</v>
      </c>
      <c r="G436" s="257" t="s">
        <v>44</v>
      </c>
      <c r="H436" s="259" t="s">
        <v>345</v>
      </c>
      <c r="J436" s="456" t="s">
        <v>43</v>
      </c>
      <c r="K436" s="456" t="s">
        <v>227</v>
      </c>
      <c r="L436" s="456" t="s">
        <v>44</v>
      </c>
      <c r="M436" s="456" t="s">
        <v>31</v>
      </c>
      <c r="N436" s="459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3350</v>
      </c>
      <c r="D437" s="137">
        <v>28460.936352320001</v>
      </c>
      <c r="E437" s="525">
        <f t="shared" ref="E437:E445" si="10">C437/$C$462</f>
        <v>0.32149712092130517</v>
      </c>
      <c r="F437" s="119">
        <v>3669</v>
      </c>
      <c r="G437" s="137">
        <v>29414.400000000001</v>
      </c>
      <c r="H437" s="525">
        <f>F437/$F$462</f>
        <v>0.31799271970878834</v>
      </c>
      <c r="J437" s="80" t="s">
        <v>45</v>
      </c>
      <c r="K437" s="119">
        <v>3344</v>
      </c>
      <c r="L437" s="474">
        <v>27125.211006789999</v>
      </c>
      <c r="M437" s="119">
        <v>3135</v>
      </c>
      <c r="N437" s="473">
        <v>25479.230795200001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2646</v>
      </c>
      <c r="D438" s="137">
        <v>30640.334077020001</v>
      </c>
      <c r="E438" s="525">
        <f t="shared" si="10"/>
        <v>0.25393474088291745</v>
      </c>
      <c r="F438" s="119">
        <v>2507</v>
      </c>
      <c r="G438" s="137">
        <v>29769.8</v>
      </c>
      <c r="H438" s="525">
        <f t="shared" ref="H438:H461" si="11">F438/$F$462</f>
        <v>0.21728202461431789</v>
      </c>
      <c r="J438" s="80" t="s">
        <v>46</v>
      </c>
      <c r="K438" s="119">
        <v>2795</v>
      </c>
      <c r="L438" s="474">
        <v>29872.442359419998</v>
      </c>
      <c r="M438" s="119">
        <v>2934</v>
      </c>
      <c r="N438" s="473">
        <v>32150.914632189997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107</v>
      </c>
      <c r="D439" s="137">
        <v>1785.1777600399998</v>
      </c>
      <c r="E439" s="525">
        <f t="shared" si="10"/>
        <v>1.0268714011516316E-2</v>
      </c>
      <c r="F439" s="119">
        <v>116</v>
      </c>
      <c r="G439" s="137">
        <v>1835.2</v>
      </c>
      <c r="H439" s="525">
        <f>F439/$F$462</f>
        <v>1.0053735482752643E-2</v>
      </c>
      <c r="J439" s="80" t="s">
        <v>47</v>
      </c>
      <c r="K439" s="119">
        <v>175</v>
      </c>
      <c r="L439" s="474">
        <v>2327.32432883</v>
      </c>
      <c r="M439" s="119">
        <v>162</v>
      </c>
      <c r="N439" s="473">
        <v>2119.0455730000003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156</v>
      </c>
      <c r="D440" s="137">
        <v>992.40311313999996</v>
      </c>
      <c r="E440" s="525">
        <f t="shared" si="10"/>
        <v>1.4971209213051824E-2</v>
      </c>
      <c r="F440" s="119">
        <v>108</v>
      </c>
      <c r="G440" s="137">
        <v>733.5</v>
      </c>
      <c r="H440" s="525">
        <f t="shared" si="11"/>
        <v>9.3603744149765994E-3</v>
      </c>
      <c r="J440" s="80" t="s">
        <v>48</v>
      </c>
      <c r="K440" s="119">
        <v>42</v>
      </c>
      <c r="L440" s="474">
        <v>542.84789398999999</v>
      </c>
      <c r="M440" s="119">
        <v>70</v>
      </c>
      <c r="N440" s="473">
        <v>987.37710949999996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40</v>
      </c>
      <c r="D441" s="137">
        <v>246.05</v>
      </c>
      <c r="E441" s="525">
        <f t="shared" si="10"/>
        <v>3.838771593090211E-3</v>
      </c>
      <c r="F441" s="119">
        <v>31</v>
      </c>
      <c r="G441" s="137">
        <v>191.3</v>
      </c>
      <c r="H441" s="525">
        <f t="shared" si="11"/>
        <v>2.686774137632172E-3</v>
      </c>
      <c r="J441" s="80" t="s">
        <v>49</v>
      </c>
      <c r="K441" s="119">
        <v>6</v>
      </c>
      <c r="L441" s="474">
        <v>37.348999999999997</v>
      </c>
      <c r="M441" s="119">
        <v>4</v>
      </c>
      <c r="N441" s="473">
        <v>24.568999999999999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551</v>
      </c>
      <c r="D442" s="137">
        <v>3538.5288515400002</v>
      </c>
      <c r="E442" s="525">
        <f t="shared" si="10"/>
        <v>5.2879078694817658E-2</v>
      </c>
      <c r="F442" s="119">
        <v>499</v>
      </c>
      <c r="G442" s="137">
        <v>3271.6</v>
      </c>
      <c r="H442" s="525">
        <f t="shared" si="11"/>
        <v>4.324839660253077E-2</v>
      </c>
      <c r="J442" s="80" t="s">
        <v>50</v>
      </c>
      <c r="K442" s="119">
        <v>232</v>
      </c>
      <c r="L442" s="474">
        <v>1957.0978619100001</v>
      </c>
      <c r="M442" s="119">
        <v>204</v>
      </c>
      <c r="N442" s="473">
        <v>1870.0360076300001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145</v>
      </c>
      <c r="C443" s="119">
        <v>598</v>
      </c>
      <c r="D443" s="137">
        <v>5865.2686512600003</v>
      </c>
      <c r="E443" s="525">
        <f t="shared" si="10"/>
        <v>5.7389635316698655E-2</v>
      </c>
      <c r="F443" s="119">
        <v>714</v>
      </c>
      <c r="G443" s="137">
        <v>6675.1</v>
      </c>
      <c r="H443" s="525">
        <f t="shared" si="11"/>
        <v>6.188247529901196E-2</v>
      </c>
      <c r="J443" s="80" t="s">
        <v>145</v>
      </c>
      <c r="K443" s="119">
        <v>809</v>
      </c>
      <c r="L443" s="474">
        <v>7069.11772225</v>
      </c>
      <c r="M443" s="119">
        <v>797</v>
      </c>
      <c r="N443" s="473">
        <v>7124.1357336700003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245</v>
      </c>
      <c r="C444" s="119">
        <v>487</v>
      </c>
      <c r="D444" s="137">
        <v>4806.7685090899995</v>
      </c>
      <c r="E444" s="525">
        <f t="shared" si="10"/>
        <v>4.6737044145873319E-2</v>
      </c>
      <c r="F444" s="119">
        <v>738</v>
      </c>
      <c r="G444" s="137">
        <v>7753</v>
      </c>
      <c r="H444" s="525">
        <f t="shared" si="11"/>
        <v>6.3962558502340089E-2</v>
      </c>
      <c r="J444" s="80" t="s">
        <v>273</v>
      </c>
      <c r="K444" s="119">
        <v>1045</v>
      </c>
      <c r="L444" s="474">
        <v>10799.48574219</v>
      </c>
      <c r="M444" s="119">
        <v>999</v>
      </c>
      <c r="N444" s="473">
        <v>9494.8868290499995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770</v>
      </c>
      <c r="D445" s="137">
        <v>10421.073277079999</v>
      </c>
      <c r="E445" s="525">
        <f t="shared" si="10"/>
        <v>7.3896353166986561E-2</v>
      </c>
      <c r="F445" s="119">
        <v>866</v>
      </c>
      <c r="G445" s="137">
        <v>10903.9</v>
      </c>
      <c r="H445" s="525">
        <f t="shared" si="11"/>
        <v>7.5056335586756798E-2</v>
      </c>
      <c r="J445" s="80" t="s">
        <v>51</v>
      </c>
      <c r="K445" s="119">
        <v>830</v>
      </c>
      <c r="L445" s="474">
        <v>8785.5220980900012</v>
      </c>
      <c r="M445" s="119">
        <v>922</v>
      </c>
      <c r="N445" s="473">
        <v>9683.7038873199999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246</v>
      </c>
      <c r="C446" s="119">
        <v>309</v>
      </c>
      <c r="D446" s="137">
        <v>2734.8546320700002</v>
      </c>
      <c r="E446" s="525">
        <f t="shared" ref="E446:E461" si="12">C446/$C$462</f>
        <v>2.9654510556621883E-2</v>
      </c>
      <c r="F446" s="119">
        <v>713</v>
      </c>
      <c r="G446" s="137">
        <v>6081.6</v>
      </c>
      <c r="H446" s="525">
        <f t="shared" si="11"/>
        <v>6.1795805165539952E-2</v>
      </c>
      <c r="J446" s="80" t="s">
        <v>191</v>
      </c>
      <c r="K446" s="119">
        <v>969</v>
      </c>
      <c r="L446" s="474">
        <v>8922.2472506600006</v>
      </c>
      <c r="M446" s="119">
        <v>906</v>
      </c>
      <c r="N446" s="473">
        <v>8829.2746847800008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x14ac:dyDescent="0.2">
      <c r="A447" s="50"/>
      <c r="B447" s="80" t="s">
        <v>247</v>
      </c>
      <c r="C447" s="119">
        <v>288</v>
      </c>
      <c r="D447" s="137">
        <v>2307.9650000000001</v>
      </c>
      <c r="E447" s="525">
        <f t="shared" si="12"/>
        <v>2.7639155470249518E-2</v>
      </c>
      <c r="F447" s="119">
        <v>309</v>
      </c>
      <c r="G447" s="137">
        <v>2449.5</v>
      </c>
      <c r="H447" s="525">
        <f t="shared" si="11"/>
        <v>2.6781071242849713E-2</v>
      </c>
      <c r="J447" s="80" t="s">
        <v>158</v>
      </c>
      <c r="K447" s="119">
        <v>574</v>
      </c>
      <c r="L447" s="474">
        <v>4431.1564782400001</v>
      </c>
      <c r="M447" s="119">
        <v>520</v>
      </c>
      <c r="N447" s="473">
        <v>3901.53763798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101</v>
      </c>
      <c r="D448" s="137">
        <v>855.37199999999996</v>
      </c>
      <c r="E448" s="525">
        <f>C448/$C$462</f>
        <v>9.6928982725527826E-3</v>
      </c>
      <c r="F448" s="119">
        <v>153</v>
      </c>
      <c r="G448" s="137">
        <v>1354.4</v>
      </c>
      <c r="H448" s="525">
        <f t="shared" si="11"/>
        <v>1.3260530421216849E-2</v>
      </c>
      <c r="J448" s="80" t="s">
        <v>62</v>
      </c>
      <c r="K448" s="119">
        <v>168</v>
      </c>
      <c r="L448" s="474">
        <v>1464.1379851299998</v>
      </c>
      <c r="M448" s="119">
        <v>154</v>
      </c>
      <c r="N448" s="473">
        <v>1358.0132896699999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x14ac:dyDescent="0.2">
      <c r="A449" s="50"/>
      <c r="B449" s="80" t="s">
        <v>248</v>
      </c>
      <c r="C449" s="119">
        <v>25</v>
      </c>
      <c r="D449" s="137">
        <v>185.358</v>
      </c>
      <c r="E449" s="525">
        <f>C449/$C$462</f>
        <v>2.3992322456813818E-3</v>
      </c>
      <c r="F449" s="119">
        <v>28</v>
      </c>
      <c r="G449" s="137">
        <v>209.3</v>
      </c>
      <c r="H449" s="525">
        <f t="shared" si="11"/>
        <v>2.4267637372161555E-3</v>
      </c>
      <c r="J449" s="80" t="s">
        <v>274</v>
      </c>
      <c r="K449" s="119">
        <v>22</v>
      </c>
      <c r="L449" s="474">
        <v>157.36699999999999</v>
      </c>
      <c r="M449" s="119">
        <v>21</v>
      </c>
      <c r="N449" s="473">
        <v>140.334</v>
      </c>
      <c r="O449" s="160"/>
      <c r="P449" s="572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249</v>
      </c>
      <c r="C450" s="119">
        <v>153</v>
      </c>
      <c r="D450" s="137">
        <v>1190.42375436</v>
      </c>
      <c r="E450" s="525">
        <f t="shared" si="12"/>
        <v>1.4683301343570057E-2</v>
      </c>
      <c r="F450" s="119">
        <v>196</v>
      </c>
      <c r="G450" s="137">
        <v>1492.6</v>
      </c>
      <c r="H450" s="525">
        <f t="shared" si="11"/>
        <v>1.6987346160513086E-2</v>
      </c>
      <c r="J450" s="80" t="s">
        <v>275</v>
      </c>
      <c r="K450" s="119">
        <v>243</v>
      </c>
      <c r="L450" s="474">
        <v>1793.40845246</v>
      </c>
      <c r="M450" s="119">
        <v>245</v>
      </c>
      <c r="N450" s="473">
        <v>1804.61488444</v>
      </c>
      <c r="O450" s="160"/>
      <c r="P450" s="572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156</v>
      </c>
      <c r="C451" s="119">
        <v>350</v>
      </c>
      <c r="D451" s="137">
        <v>2588.2289999999998</v>
      </c>
      <c r="E451" s="525">
        <f t="shared" si="12"/>
        <v>3.358925143953935E-2</v>
      </c>
      <c r="F451" s="119">
        <v>287</v>
      </c>
      <c r="G451" s="137">
        <v>2116.1999999999998</v>
      </c>
      <c r="H451" s="525">
        <f t="shared" si="11"/>
        <v>2.4874328306465594E-2</v>
      </c>
      <c r="J451" s="80" t="s">
        <v>156</v>
      </c>
      <c r="K451" s="119">
        <v>627</v>
      </c>
      <c r="L451" s="474">
        <v>4823.8800770100006</v>
      </c>
      <c r="M451" s="119">
        <v>443</v>
      </c>
      <c r="N451" s="473">
        <v>3494.9630770099998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170</v>
      </c>
      <c r="C452" s="119">
        <v>0</v>
      </c>
      <c r="D452" s="137">
        <v>0</v>
      </c>
      <c r="E452" s="525">
        <f t="shared" si="12"/>
        <v>0</v>
      </c>
      <c r="F452" s="119">
        <v>0</v>
      </c>
      <c r="G452" s="137">
        <v>0</v>
      </c>
      <c r="H452" s="525">
        <f t="shared" si="11"/>
        <v>0</v>
      </c>
      <c r="J452" s="80" t="s">
        <v>170</v>
      </c>
      <c r="K452" s="119">
        <v>0</v>
      </c>
      <c r="L452" s="474">
        <v>0</v>
      </c>
      <c r="M452" s="119">
        <v>0</v>
      </c>
      <c r="N452" s="473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69"/>
      <c r="Z452" s="569"/>
      <c r="AA452" s="163"/>
    </row>
    <row r="453" spans="1:28" s="49" customFormat="1" x14ac:dyDescent="0.2">
      <c r="A453" s="50"/>
      <c r="B453" s="80" t="s">
        <v>290</v>
      </c>
      <c r="C453" s="119">
        <v>154</v>
      </c>
      <c r="D453" s="137">
        <v>1155.7180000000001</v>
      </c>
      <c r="E453" s="525">
        <f t="shared" si="12"/>
        <v>1.4779270633397313E-2</v>
      </c>
      <c r="F453" s="119">
        <v>200</v>
      </c>
      <c r="G453" s="137">
        <v>1494.7</v>
      </c>
      <c r="H453" s="525">
        <f t="shared" si="11"/>
        <v>1.7334026694401108E-2</v>
      </c>
      <c r="J453" s="80" t="s">
        <v>290</v>
      </c>
      <c r="K453" s="119">
        <v>129</v>
      </c>
      <c r="L453" s="473">
        <v>921.9</v>
      </c>
      <c r="M453" s="119">
        <v>76</v>
      </c>
      <c r="N453" s="473">
        <v>544.46699999999998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250</v>
      </c>
      <c r="C454" s="119">
        <v>2</v>
      </c>
      <c r="D454" s="137">
        <v>13.598000000000001</v>
      </c>
      <c r="E454" s="525">
        <f t="shared" si="12"/>
        <v>1.9193857965451057E-4</v>
      </c>
      <c r="F454" s="119">
        <v>0</v>
      </c>
      <c r="G454" s="137">
        <v>0</v>
      </c>
      <c r="H454" s="525">
        <f t="shared" si="11"/>
        <v>0</v>
      </c>
      <c r="J454" s="80" t="s">
        <v>276</v>
      </c>
      <c r="K454" s="119">
        <v>0</v>
      </c>
      <c r="L454" s="474">
        <v>0</v>
      </c>
      <c r="M454" s="119">
        <v>1</v>
      </c>
      <c r="N454" s="473">
        <v>3.9049999999999998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152</v>
      </c>
      <c r="C455" s="119">
        <v>156</v>
      </c>
      <c r="D455" s="137">
        <v>1166.0055468800001</v>
      </c>
      <c r="E455" s="525">
        <f t="shared" si="12"/>
        <v>1.4971209213051824E-2</v>
      </c>
      <c r="F455" s="119">
        <v>144</v>
      </c>
      <c r="G455" s="137">
        <v>1106.3</v>
      </c>
      <c r="H455" s="525">
        <f t="shared" si="11"/>
        <v>1.2480499219968799E-2</v>
      </c>
      <c r="J455" s="80" t="s">
        <v>152</v>
      </c>
      <c r="K455" s="119">
        <v>172</v>
      </c>
      <c r="L455" s="474">
        <v>1305.97511261</v>
      </c>
      <c r="M455" s="119">
        <v>138</v>
      </c>
      <c r="N455" s="473">
        <v>1042.2909282400001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222</v>
      </c>
      <c r="C456" s="119">
        <v>4</v>
      </c>
      <c r="D456" s="137">
        <v>24.303000000000001</v>
      </c>
      <c r="E456" s="525">
        <f t="shared" si="12"/>
        <v>3.8387715930902113E-4</v>
      </c>
      <c r="F456" s="119">
        <v>4</v>
      </c>
      <c r="G456" s="137">
        <v>24.3</v>
      </c>
      <c r="H456" s="525">
        <f t="shared" si="11"/>
        <v>3.4668053388802221E-4</v>
      </c>
      <c r="J456" s="80" t="s">
        <v>277</v>
      </c>
      <c r="K456" s="119">
        <v>1</v>
      </c>
      <c r="L456" s="473">
        <v>3.9049999999999998</v>
      </c>
      <c r="M456" s="119">
        <v>2</v>
      </c>
      <c r="N456" s="473">
        <v>7.5430000000000001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240</v>
      </c>
      <c r="C457" s="119">
        <v>6</v>
      </c>
      <c r="D457" s="137">
        <v>49.546999999999997</v>
      </c>
      <c r="E457" s="525">
        <f t="shared" si="12"/>
        <v>5.7581573896353167E-4</v>
      </c>
      <c r="F457" s="119">
        <v>55</v>
      </c>
      <c r="G457" s="137">
        <v>387</v>
      </c>
      <c r="H457" s="525">
        <f t="shared" si="11"/>
        <v>4.7668573409603053E-3</v>
      </c>
      <c r="J457" s="80" t="s">
        <v>240</v>
      </c>
      <c r="K457" s="119">
        <v>73</v>
      </c>
      <c r="L457" s="474">
        <v>517.51499999999999</v>
      </c>
      <c r="M457" s="119">
        <v>59</v>
      </c>
      <c r="N457" s="473">
        <v>410.49400000000003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272</v>
      </c>
      <c r="C458" s="119">
        <v>24</v>
      </c>
      <c r="D458" s="137">
        <v>195.19708377000001</v>
      </c>
      <c r="E458" s="525">
        <f t="shared" si="12"/>
        <v>2.3032629558541267E-3</v>
      </c>
      <c r="F458" s="119">
        <v>32</v>
      </c>
      <c r="G458" s="137">
        <v>246.8</v>
      </c>
      <c r="H458" s="525">
        <f t="shared" si="11"/>
        <v>2.7734442711041776E-3</v>
      </c>
      <c r="J458" s="80" t="s">
        <v>272</v>
      </c>
      <c r="K458" s="119">
        <v>22</v>
      </c>
      <c r="L458" s="474">
        <v>154.00700000000001</v>
      </c>
      <c r="M458" s="119">
        <v>18</v>
      </c>
      <c r="N458" s="473">
        <v>123.97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270</v>
      </c>
      <c r="C459" s="119">
        <v>77</v>
      </c>
      <c r="D459" s="137">
        <v>621.66800000000001</v>
      </c>
      <c r="E459" s="525">
        <f t="shared" si="12"/>
        <v>7.3896353166986563E-3</v>
      </c>
      <c r="F459" s="119">
        <v>131</v>
      </c>
      <c r="G459" s="137">
        <v>1000.9</v>
      </c>
      <c r="H459" s="525">
        <f t="shared" si="11"/>
        <v>1.1353787484832727E-2</v>
      </c>
      <c r="J459" s="80" t="s">
        <v>270</v>
      </c>
      <c r="K459" s="119">
        <v>79</v>
      </c>
      <c r="L459" s="474">
        <v>577.39599999999996</v>
      </c>
      <c r="M459" s="119">
        <v>47</v>
      </c>
      <c r="N459" s="473">
        <v>338.02800000000002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241</v>
      </c>
      <c r="C460" s="119">
        <v>66</v>
      </c>
      <c r="D460" s="137">
        <v>474.959</v>
      </c>
      <c r="E460" s="525">
        <f t="shared" si="12"/>
        <v>6.3339731285988483E-3</v>
      </c>
      <c r="F460" s="119">
        <v>38</v>
      </c>
      <c r="G460" s="137">
        <v>279.3</v>
      </c>
      <c r="H460" s="525">
        <f t="shared" si="11"/>
        <v>3.2934650719362107E-3</v>
      </c>
      <c r="J460" s="80" t="s">
        <v>241</v>
      </c>
      <c r="K460" s="119">
        <v>13</v>
      </c>
      <c r="L460" s="473">
        <v>90.79</v>
      </c>
      <c r="M460" s="119">
        <v>8</v>
      </c>
      <c r="N460" s="473">
        <v>56.445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184</v>
      </c>
      <c r="C461" s="119">
        <v>0</v>
      </c>
      <c r="D461" s="137">
        <v>0</v>
      </c>
      <c r="E461" s="525">
        <f t="shared" si="12"/>
        <v>0</v>
      </c>
      <c r="F461" s="119">
        <v>0</v>
      </c>
      <c r="G461" s="137">
        <v>0</v>
      </c>
      <c r="H461" s="525">
        <f t="shared" si="11"/>
        <v>0</v>
      </c>
      <c r="J461" s="80" t="s">
        <v>184</v>
      </c>
      <c r="K461" s="119">
        <v>0</v>
      </c>
      <c r="L461" s="473">
        <v>0</v>
      </c>
      <c r="M461" s="119">
        <v>0</v>
      </c>
      <c r="N461" s="473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3">SUM(C437:C461)</f>
        <v>10420</v>
      </c>
      <c r="D462" s="253">
        <f t="shared" si="13"/>
        <v>100319.73860857001</v>
      </c>
      <c r="E462" s="526">
        <f t="shared" si="13"/>
        <v>1.0000000000000002</v>
      </c>
      <c r="F462" s="122">
        <f t="shared" si="13"/>
        <v>11538</v>
      </c>
      <c r="G462" s="253">
        <f t="shared" si="13"/>
        <v>108790.7</v>
      </c>
      <c r="H462" s="526">
        <f t="shared" si="13"/>
        <v>1</v>
      </c>
      <c r="J462" s="76" t="s">
        <v>52</v>
      </c>
      <c r="K462" s="577">
        <f>SUM(K437:K461)</f>
        <v>12370</v>
      </c>
      <c r="L462" s="253">
        <f>SUM(L437:L461)</f>
        <v>113680.08336957998</v>
      </c>
      <c r="M462" s="122">
        <f>SUM(M437:M461)</f>
        <v>11865</v>
      </c>
      <c r="N462" s="253">
        <f>SUM(N437:N461)</f>
        <v>110989.78006968004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155</v>
      </c>
      <c r="C463" s="74"/>
      <c r="D463" s="74"/>
      <c r="E463" s="165"/>
      <c r="F463" s="165"/>
      <c r="G463" s="22"/>
      <c r="J463" s="105"/>
      <c r="K463" s="105"/>
      <c r="M463" s="105"/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4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4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4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4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4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4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4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4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4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4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692" t="s">
        <v>254</v>
      </c>
      <c r="B516" s="692"/>
      <c r="C516" s="692"/>
      <c r="D516" s="692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712" t="s">
        <v>252</v>
      </c>
      <c r="C518" s="714"/>
      <c r="D518" s="717"/>
      <c r="E518" s="718"/>
      <c r="F518" s="568"/>
      <c r="G518" s="712" t="s">
        <v>252</v>
      </c>
      <c r="H518" s="714"/>
      <c r="I518" s="714"/>
      <c r="J518" s="713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712" t="s">
        <v>555</v>
      </c>
      <c r="C519" s="714"/>
      <c r="D519" s="715"/>
      <c r="E519" s="716"/>
      <c r="F519" s="568"/>
      <c r="G519" s="712" t="s">
        <v>556</v>
      </c>
      <c r="H519" s="714"/>
      <c r="I519" s="714"/>
      <c r="J519" s="713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694" t="s">
        <v>43</v>
      </c>
      <c r="C520" s="694" t="s">
        <v>53</v>
      </c>
      <c r="D520" s="694" t="s">
        <v>221</v>
      </c>
      <c r="E520" s="694" t="s">
        <v>30</v>
      </c>
      <c r="F520" s="178"/>
      <c r="G520" s="694" t="s">
        <v>43</v>
      </c>
      <c r="H520" s="694" t="s">
        <v>53</v>
      </c>
      <c r="I520" s="694" t="s">
        <v>221</v>
      </c>
      <c r="J520" s="694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695"/>
      <c r="C521" s="695"/>
      <c r="D521" s="695"/>
      <c r="E521" s="695"/>
      <c r="F521" s="178"/>
      <c r="G521" s="695"/>
      <c r="H521" s="695"/>
      <c r="I521" s="695"/>
      <c r="J521" s="695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3069</v>
      </c>
      <c r="D522" s="176">
        <v>281</v>
      </c>
      <c r="E522" s="176">
        <f>+C522+D522</f>
        <v>3350</v>
      </c>
      <c r="F522" s="178"/>
      <c r="G522" s="177" t="s">
        <v>45</v>
      </c>
      <c r="H522" s="176">
        <v>3097</v>
      </c>
      <c r="I522" s="176">
        <v>247</v>
      </c>
      <c r="J522" s="176">
        <f>+H522+I522</f>
        <v>3344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1871</v>
      </c>
      <c r="D523" s="176">
        <v>775</v>
      </c>
      <c r="E523" s="176">
        <f t="shared" ref="E523:E546" si="14">+C523+D523</f>
        <v>2646</v>
      </c>
      <c r="F523" s="178"/>
      <c r="G523" s="177" t="s">
        <v>46</v>
      </c>
      <c r="H523" s="176">
        <v>1989</v>
      </c>
      <c r="I523" s="176">
        <v>806</v>
      </c>
      <c r="J523" s="176">
        <f t="shared" ref="J523:J546" si="15">+H523+I523</f>
        <v>2795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15</v>
      </c>
      <c r="D524" s="176">
        <v>92</v>
      </c>
      <c r="E524" s="176">
        <f t="shared" si="14"/>
        <v>107</v>
      </c>
      <c r="F524" s="178"/>
      <c r="G524" s="177" t="s">
        <v>47</v>
      </c>
      <c r="H524" s="176">
        <v>51</v>
      </c>
      <c r="I524" s="176">
        <v>124</v>
      </c>
      <c r="J524" s="176">
        <f t="shared" si="15"/>
        <v>175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154</v>
      </c>
      <c r="D525" s="176">
        <v>2</v>
      </c>
      <c r="E525" s="176">
        <f t="shared" si="14"/>
        <v>156</v>
      </c>
      <c r="F525" s="178"/>
      <c r="G525" s="177" t="s">
        <v>48</v>
      </c>
      <c r="H525" s="176">
        <v>22</v>
      </c>
      <c r="I525" s="176">
        <v>20</v>
      </c>
      <c r="J525" s="176">
        <f t="shared" si="15"/>
        <v>42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40</v>
      </c>
      <c r="D526" s="176">
        <v>0</v>
      </c>
      <c r="E526" s="176">
        <f t="shared" si="14"/>
        <v>40</v>
      </c>
      <c r="F526" s="178"/>
      <c r="G526" s="177" t="s">
        <v>49</v>
      </c>
      <c r="H526" s="176">
        <v>6</v>
      </c>
      <c r="I526" s="176">
        <v>0</v>
      </c>
      <c r="J526" s="176">
        <f t="shared" si="15"/>
        <v>6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523</v>
      </c>
      <c r="D527" s="176">
        <v>28</v>
      </c>
      <c r="E527" s="176">
        <f t="shared" si="14"/>
        <v>551</v>
      </c>
      <c r="F527" s="178"/>
      <c r="G527" s="177" t="s">
        <v>50</v>
      </c>
      <c r="H527" s="176">
        <v>178</v>
      </c>
      <c r="I527" s="176">
        <v>54</v>
      </c>
      <c r="J527" s="176">
        <f t="shared" si="15"/>
        <v>232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145</v>
      </c>
      <c r="C528" s="176">
        <v>511</v>
      </c>
      <c r="D528" s="176">
        <v>87</v>
      </c>
      <c r="E528" s="176">
        <f t="shared" si="14"/>
        <v>598</v>
      </c>
      <c r="F528" s="178"/>
      <c r="G528" s="177" t="s">
        <v>145</v>
      </c>
      <c r="H528" s="176">
        <v>732</v>
      </c>
      <c r="I528" s="176">
        <v>77</v>
      </c>
      <c r="J528" s="176">
        <f t="shared" si="15"/>
        <v>809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245</v>
      </c>
      <c r="C529" s="176">
        <v>376</v>
      </c>
      <c r="D529" s="176">
        <v>111</v>
      </c>
      <c r="E529" s="176">
        <f t="shared" si="14"/>
        <v>487</v>
      </c>
      <c r="F529" s="178"/>
      <c r="G529" s="177" t="s">
        <v>245</v>
      </c>
      <c r="H529" s="176">
        <v>633</v>
      </c>
      <c r="I529" s="176">
        <v>412</v>
      </c>
      <c r="J529" s="176">
        <f t="shared" si="15"/>
        <v>1045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447</v>
      </c>
      <c r="D530" s="176">
        <v>323</v>
      </c>
      <c r="E530" s="176">
        <f t="shared" si="14"/>
        <v>770</v>
      </c>
      <c r="F530" s="178"/>
      <c r="G530" s="177" t="s">
        <v>51</v>
      </c>
      <c r="H530" s="176">
        <v>631</v>
      </c>
      <c r="I530" s="176">
        <v>199</v>
      </c>
      <c r="J530" s="176">
        <f t="shared" si="15"/>
        <v>830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246</v>
      </c>
      <c r="C531" s="176">
        <v>275</v>
      </c>
      <c r="D531" s="176">
        <v>34</v>
      </c>
      <c r="E531" s="176">
        <f t="shared" si="14"/>
        <v>309</v>
      </c>
      <c r="F531" s="178"/>
      <c r="G531" s="177" t="s">
        <v>246</v>
      </c>
      <c r="H531" s="176">
        <v>728</v>
      </c>
      <c r="I531" s="176">
        <v>241</v>
      </c>
      <c r="J531" s="176">
        <f t="shared" si="15"/>
        <v>969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247</v>
      </c>
      <c r="C532" s="176">
        <v>288</v>
      </c>
      <c r="D532" s="176">
        <v>0</v>
      </c>
      <c r="E532" s="176">
        <f t="shared" si="14"/>
        <v>288</v>
      </c>
      <c r="F532" s="178"/>
      <c r="G532" s="177" t="s">
        <v>247</v>
      </c>
      <c r="H532" s="176">
        <v>561</v>
      </c>
      <c r="I532" s="176">
        <v>13</v>
      </c>
      <c r="J532" s="176">
        <f t="shared" si="15"/>
        <v>574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101</v>
      </c>
      <c r="D533" s="176">
        <v>0</v>
      </c>
      <c r="E533" s="176">
        <f t="shared" si="14"/>
        <v>101</v>
      </c>
      <c r="F533" s="178"/>
      <c r="G533" s="177" t="s">
        <v>62</v>
      </c>
      <c r="H533" s="176">
        <v>152</v>
      </c>
      <c r="I533" s="176">
        <v>16</v>
      </c>
      <c r="J533" s="176">
        <f t="shared" si="15"/>
        <v>168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248</v>
      </c>
      <c r="C534" s="176">
        <v>25</v>
      </c>
      <c r="D534" s="176">
        <v>0</v>
      </c>
      <c r="E534" s="176">
        <f t="shared" si="14"/>
        <v>25</v>
      </c>
      <c r="F534" s="178"/>
      <c r="G534" s="177" t="s">
        <v>248</v>
      </c>
      <c r="H534" s="176">
        <v>22</v>
      </c>
      <c r="I534" s="176">
        <v>0</v>
      </c>
      <c r="J534" s="176">
        <f t="shared" si="15"/>
        <v>22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249</v>
      </c>
      <c r="C535" s="176">
        <v>149</v>
      </c>
      <c r="D535" s="176">
        <v>4</v>
      </c>
      <c r="E535" s="176">
        <f t="shared" si="14"/>
        <v>153</v>
      </c>
      <c r="F535" s="178"/>
      <c r="G535" s="177" t="s">
        <v>249</v>
      </c>
      <c r="H535" s="176">
        <v>238</v>
      </c>
      <c r="I535" s="176">
        <v>5</v>
      </c>
      <c r="J535" s="176">
        <f t="shared" si="15"/>
        <v>243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156</v>
      </c>
      <c r="C536" s="176">
        <v>350</v>
      </c>
      <c r="D536" s="176">
        <v>0</v>
      </c>
      <c r="E536" s="176">
        <f t="shared" si="14"/>
        <v>350</v>
      </c>
      <c r="F536" s="178"/>
      <c r="G536" s="177" t="s">
        <v>156</v>
      </c>
      <c r="H536" s="176">
        <v>591</v>
      </c>
      <c r="I536" s="176">
        <v>36</v>
      </c>
      <c r="J536" s="176">
        <f t="shared" si="15"/>
        <v>627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170</v>
      </c>
      <c r="C537" s="176">
        <v>0</v>
      </c>
      <c r="D537" s="176">
        <v>0</v>
      </c>
      <c r="E537" s="176">
        <f t="shared" si="14"/>
        <v>0</v>
      </c>
      <c r="F537" s="178"/>
      <c r="G537" s="177" t="s">
        <v>170</v>
      </c>
      <c r="H537" s="176">
        <v>0</v>
      </c>
      <c r="I537" s="176">
        <v>0</v>
      </c>
      <c r="J537" s="176">
        <f t="shared" si="15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290</v>
      </c>
      <c r="C538" s="176">
        <v>154</v>
      </c>
      <c r="D538" s="176">
        <v>0</v>
      </c>
      <c r="E538" s="176">
        <f t="shared" si="14"/>
        <v>154</v>
      </c>
      <c r="F538" s="178"/>
      <c r="G538" s="177" t="s">
        <v>290</v>
      </c>
      <c r="H538" s="176">
        <v>129</v>
      </c>
      <c r="I538" s="176">
        <v>0</v>
      </c>
      <c r="J538" s="176">
        <f t="shared" si="15"/>
        <v>129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250</v>
      </c>
      <c r="C539" s="176">
        <v>2</v>
      </c>
      <c r="D539" s="176">
        <v>0</v>
      </c>
      <c r="E539" s="176">
        <f t="shared" si="14"/>
        <v>2</v>
      </c>
      <c r="F539" s="178"/>
      <c r="G539" s="177" t="s">
        <v>250</v>
      </c>
      <c r="H539" s="176">
        <v>0</v>
      </c>
      <c r="I539" s="176">
        <v>0</v>
      </c>
      <c r="J539" s="176">
        <f t="shared" si="15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152</v>
      </c>
      <c r="C540" s="176">
        <v>152</v>
      </c>
      <c r="D540" s="176">
        <v>4</v>
      </c>
      <c r="E540" s="176">
        <f t="shared" si="14"/>
        <v>156</v>
      </c>
      <c r="F540" s="178"/>
      <c r="G540" s="177" t="s">
        <v>152</v>
      </c>
      <c r="H540" s="176">
        <v>161</v>
      </c>
      <c r="I540" s="176">
        <v>11</v>
      </c>
      <c r="J540" s="176">
        <f t="shared" si="15"/>
        <v>172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222</v>
      </c>
      <c r="C541" s="176">
        <v>4</v>
      </c>
      <c r="D541" s="176">
        <v>0</v>
      </c>
      <c r="E541" s="176">
        <f t="shared" si="14"/>
        <v>4</v>
      </c>
      <c r="F541" s="178"/>
      <c r="G541" s="457" t="s">
        <v>222</v>
      </c>
      <c r="H541" s="176">
        <v>1</v>
      </c>
      <c r="I541" s="176">
        <v>0</v>
      </c>
      <c r="J541" s="176">
        <f t="shared" si="15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271</v>
      </c>
      <c r="C542" s="176">
        <v>6</v>
      </c>
      <c r="D542" s="176">
        <v>0</v>
      </c>
      <c r="E542" s="176">
        <f t="shared" si="14"/>
        <v>6</v>
      </c>
      <c r="F542" s="178"/>
      <c r="G542" s="457" t="s">
        <v>271</v>
      </c>
      <c r="H542" s="176">
        <v>73</v>
      </c>
      <c r="I542" s="176">
        <v>0</v>
      </c>
      <c r="J542" s="176">
        <f t="shared" si="15"/>
        <v>73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272</v>
      </c>
      <c r="C543" s="176">
        <v>22</v>
      </c>
      <c r="D543" s="176">
        <v>2</v>
      </c>
      <c r="E543" s="176">
        <f t="shared" si="14"/>
        <v>24</v>
      </c>
      <c r="F543" s="178"/>
      <c r="G543" s="177" t="s">
        <v>272</v>
      </c>
      <c r="H543" s="176">
        <v>22</v>
      </c>
      <c r="I543" s="176">
        <v>0</v>
      </c>
      <c r="J543" s="176">
        <f t="shared" si="15"/>
        <v>22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270</v>
      </c>
      <c r="C544" s="176">
        <v>77</v>
      </c>
      <c r="D544" s="176">
        <v>0</v>
      </c>
      <c r="E544" s="176">
        <f t="shared" si="14"/>
        <v>77</v>
      </c>
      <c r="F544" s="178"/>
      <c r="G544" s="457" t="s">
        <v>270</v>
      </c>
      <c r="H544" s="176">
        <v>79</v>
      </c>
      <c r="I544" s="176">
        <v>0</v>
      </c>
      <c r="J544" s="176">
        <f t="shared" si="15"/>
        <v>79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241</v>
      </c>
      <c r="C545" s="176">
        <v>66</v>
      </c>
      <c r="D545" s="176">
        <v>0</v>
      </c>
      <c r="E545" s="176">
        <f t="shared" si="14"/>
        <v>66</v>
      </c>
      <c r="F545" s="178"/>
      <c r="G545" s="177" t="s">
        <v>241</v>
      </c>
      <c r="H545" s="176">
        <v>13</v>
      </c>
      <c r="I545" s="176">
        <v>0</v>
      </c>
      <c r="J545" s="176">
        <f t="shared" si="15"/>
        <v>13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184</v>
      </c>
      <c r="C546" s="176">
        <v>0</v>
      </c>
      <c r="D546" s="176">
        <v>0</v>
      </c>
      <c r="E546" s="176">
        <f t="shared" si="14"/>
        <v>0</v>
      </c>
      <c r="F546" s="178"/>
      <c r="G546" s="457" t="s">
        <v>184</v>
      </c>
      <c r="H546" s="176">
        <v>0</v>
      </c>
      <c r="I546" s="176">
        <v>0</v>
      </c>
      <c r="J546" s="176">
        <f t="shared" si="15"/>
        <v>0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8677</v>
      </c>
      <c r="D547" s="187">
        <f>SUM(D522:D546)</f>
        <v>1743</v>
      </c>
      <c r="E547" s="187">
        <f>SUM(E522:E546)</f>
        <v>10420</v>
      </c>
      <c r="F547" s="178"/>
      <c r="G547" s="187" t="s">
        <v>52</v>
      </c>
      <c r="H547" s="187">
        <f>SUM(H522:H546)</f>
        <v>10109</v>
      </c>
      <c r="I547" s="187">
        <f>SUM(I522:I546)</f>
        <v>2261</v>
      </c>
      <c r="J547" s="576">
        <f>SUM(J522:J546)</f>
        <v>12370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251</v>
      </c>
      <c r="C548" s="184"/>
      <c r="D548" s="184"/>
      <c r="E548" s="184"/>
      <c r="F548" s="184"/>
      <c r="G548" s="180" t="s">
        <v>251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712" t="s">
        <v>253</v>
      </c>
      <c r="C550" s="714"/>
      <c r="D550" s="717"/>
      <c r="E550" s="718"/>
      <c r="F550" s="170"/>
      <c r="G550" s="712" t="s">
        <v>253</v>
      </c>
      <c r="H550" s="714"/>
      <c r="I550" s="717"/>
      <c r="J550" s="718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712" t="s">
        <v>555</v>
      </c>
      <c r="C551" s="714"/>
      <c r="D551" s="715"/>
      <c r="E551" s="716"/>
      <c r="F551" s="170"/>
      <c r="G551" s="712" t="s">
        <v>556</v>
      </c>
      <c r="H551" s="714"/>
      <c r="I551" s="714"/>
      <c r="J551" s="713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694" t="s">
        <v>43</v>
      </c>
      <c r="C552" s="694" t="s">
        <v>53</v>
      </c>
      <c r="D552" s="694" t="s">
        <v>221</v>
      </c>
      <c r="E552" s="694" t="s">
        <v>30</v>
      </c>
      <c r="F552" s="170"/>
      <c r="G552" s="694" t="s">
        <v>43</v>
      </c>
      <c r="H552" s="694" t="s">
        <v>53</v>
      </c>
      <c r="I552" s="694" t="s">
        <v>221</v>
      </c>
      <c r="J552" s="694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695"/>
      <c r="C553" s="695"/>
      <c r="D553" s="695"/>
      <c r="E553" s="695"/>
      <c r="F553" s="170"/>
      <c r="G553" s="695"/>
      <c r="H553" s="695"/>
      <c r="I553" s="695"/>
      <c r="J553" s="695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3465</v>
      </c>
      <c r="D554" s="176">
        <v>204</v>
      </c>
      <c r="E554" s="176">
        <f>+C554+D554</f>
        <v>3669</v>
      </c>
      <c r="F554" s="170"/>
      <c r="G554" s="177" t="s">
        <v>45</v>
      </c>
      <c r="H554" s="176">
        <v>2856</v>
      </c>
      <c r="I554" s="176">
        <v>279</v>
      </c>
      <c r="J554" s="176">
        <f>+H554+I554</f>
        <v>3135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1727</v>
      </c>
      <c r="D555" s="176">
        <v>780</v>
      </c>
      <c r="E555" s="176">
        <f t="shared" ref="E555:E577" si="16">+C555+D555</f>
        <v>2507</v>
      </c>
      <c r="F555" s="170"/>
      <c r="G555" s="177" t="s">
        <v>46</v>
      </c>
      <c r="H555" s="176">
        <v>2047</v>
      </c>
      <c r="I555" s="176">
        <v>887</v>
      </c>
      <c r="J555" s="176">
        <f t="shared" ref="J555:J576" si="17">+H555+I555</f>
        <v>2934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17</v>
      </c>
      <c r="D556" s="176">
        <v>99</v>
      </c>
      <c r="E556" s="176">
        <f t="shared" si="16"/>
        <v>116</v>
      </c>
      <c r="F556" s="170"/>
      <c r="G556" s="177" t="s">
        <v>47</v>
      </c>
      <c r="H556" s="176">
        <v>50</v>
      </c>
      <c r="I556" s="176">
        <v>112</v>
      </c>
      <c r="J556" s="176">
        <f t="shared" si="17"/>
        <v>162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105</v>
      </c>
      <c r="D557" s="176">
        <v>3</v>
      </c>
      <c r="E557" s="176">
        <f t="shared" si="16"/>
        <v>108</v>
      </c>
      <c r="F557" s="170"/>
      <c r="G557" s="177" t="s">
        <v>48</v>
      </c>
      <c r="H557" s="176">
        <v>32</v>
      </c>
      <c r="I557" s="176">
        <v>38</v>
      </c>
      <c r="J557" s="176">
        <f t="shared" si="17"/>
        <v>70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31</v>
      </c>
      <c r="D558" s="176">
        <v>0</v>
      </c>
      <c r="E558" s="176">
        <f t="shared" si="16"/>
        <v>31</v>
      </c>
      <c r="F558" s="170"/>
      <c r="G558" s="177" t="s">
        <v>49</v>
      </c>
      <c r="H558" s="176">
        <v>4</v>
      </c>
      <c r="I558" s="176">
        <v>0</v>
      </c>
      <c r="J558" s="176">
        <f t="shared" si="17"/>
        <v>4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467</v>
      </c>
      <c r="D559" s="176">
        <v>32</v>
      </c>
      <c r="E559" s="176">
        <f t="shared" si="16"/>
        <v>499</v>
      </c>
      <c r="F559" s="170"/>
      <c r="G559" s="177" t="s">
        <v>50</v>
      </c>
      <c r="H559" s="176">
        <v>148</v>
      </c>
      <c r="I559" s="176">
        <v>56</v>
      </c>
      <c r="J559" s="176">
        <f t="shared" si="17"/>
        <v>204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145</v>
      </c>
      <c r="C560" s="176">
        <v>634</v>
      </c>
      <c r="D560" s="176">
        <v>80</v>
      </c>
      <c r="E560" s="176">
        <f t="shared" si="16"/>
        <v>714</v>
      </c>
      <c r="F560" s="170"/>
      <c r="G560" s="177" t="s">
        <v>145</v>
      </c>
      <c r="H560" s="176">
        <v>688</v>
      </c>
      <c r="I560" s="176">
        <v>109</v>
      </c>
      <c r="J560" s="176">
        <f t="shared" si="17"/>
        <v>797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245</v>
      </c>
      <c r="C561" s="176">
        <v>476</v>
      </c>
      <c r="D561" s="176">
        <v>262</v>
      </c>
      <c r="E561" s="176">
        <f t="shared" si="16"/>
        <v>738</v>
      </c>
      <c r="F561" s="170"/>
      <c r="G561" s="177" t="s">
        <v>245</v>
      </c>
      <c r="H561" s="176">
        <v>653</v>
      </c>
      <c r="I561" s="176">
        <v>346</v>
      </c>
      <c r="J561" s="176">
        <f t="shared" si="17"/>
        <v>999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555</v>
      </c>
      <c r="D562" s="176">
        <v>311</v>
      </c>
      <c r="E562" s="176">
        <f t="shared" si="16"/>
        <v>866</v>
      </c>
      <c r="F562" s="170"/>
      <c r="G562" s="177" t="s">
        <v>51</v>
      </c>
      <c r="H562" s="176">
        <v>631</v>
      </c>
      <c r="I562" s="176">
        <v>291</v>
      </c>
      <c r="J562" s="176">
        <f t="shared" si="17"/>
        <v>922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246</v>
      </c>
      <c r="C563" s="176">
        <v>633</v>
      </c>
      <c r="D563" s="176">
        <v>80</v>
      </c>
      <c r="E563" s="176">
        <f t="shared" si="16"/>
        <v>713</v>
      </c>
      <c r="F563" s="170"/>
      <c r="G563" s="177" t="s">
        <v>246</v>
      </c>
      <c r="H563" s="176">
        <v>586</v>
      </c>
      <c r="I563" s="176">
        <v>320</v>
      </c>
      <c r="J563" s="176">
        <f t="shared" si="17"/>
        <v>906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247</v>
      </c>
      <c r="C564" s="176">
        <v>301</v>
      </c>
      <c r="D564" s="176">
        <v>8</v>
      </c>
      <c r="E564" s="176">
        <f t="shared" si="16"/>
        <v>309</v>
      </c>
      <c r="F564" s="170"/>
      <c r="G564" s="177" t="s">
        <v>247</v>
      </c>
      <c r="H564" s="176">
        <v>518</v>
      </c>
      <c r="I564" s="176">
        <v>2</v>
      </c>
      <c r="J564" s="176">
        <f t="shared" si="17"/>
        <v>520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145</v>
      </c>
      <c r="D565" s="176">
        <v>8</v>
      </c>
      <c r="E565" s="176">
        <f t="shared" si="16"/>
        <v>153</v>
      </c>
      <c r="F565" s="170"/>
      <c r="G565" s="177" t="s">
        <v>62</v>
      </c>
      <c r="H565" s="176">
        <v>133</v>
      </c>
      <c r="I565" s="176">
        <v>21</v>
      </c>
      <c r="J565" s="176">
        <f t="shared" si="17"/>
        <v>154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248</v>
      </c>
      <c r="C566" s="176">
        <v>28</v>
      </c>
      <c r="D566" s="176">
        <v>0</v>
      </c>
      <c r="E566" s="176">
        <f t="shared" si="16"/>
        <v>28</v>
      </c>
      <c r="F566" s="170"/>
      <c r="G566" s="177" t="s">
        <v>248</v>
      </c>
      <c r="H566" s="176">
        <v>21</v>
      </c>
      <c r="I566" s="176">
        <v>0</v>
      </c>
      <c r="J566" s="176">
        <f t="shared" si="17"/>
        <v>21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249</v>
      </c>
      <c r="C567" s="176">
        <v>192</v>
      </c>
      <c r="D567" s="176">
        <v>4</v>
      </c>
      <c r="E567" s="176">
        <f t="shared" si="16"/>
        <v>196</v>
      </c>
      <c r="F567" s="170"/>
      <c r="G567" s="177" t="s">
        <v>249</v>
      </c>
      <c r="H567" s="176">
        <v>240</v>
      </c>
      <c r="I567" s="176">
        <v>5</v>
      </c>
      <c r="J567" s="176">
        <f t="shared" si="17"/>
        <v>245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156</v>
      </c>
      <c r="C568" s="176">
        <v>287</v>
      </c>
      <c r="D568" s="176">
        <v>0</v>
      </c>
      <c r="E568" s="176">
        <f>+C568+D568</f>
        <v>287</v>
      </c>
      <c r="F568" s="170"/>
      <c r="G568" s="177" t="s">
        <v>156</v>
      </c>
      <c r="H568" s="176">
        <v>407</v>
      </c>
      <c r="I568" s="176">
        <v>36</v>
      </c>
      <c r="J568" s="176">
        <f t="shared" si="17"/>
        <v>443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170</v>
      </c>
      <c r="C569" s="176">
        <v>0</v>
      </c>
      <c r="D569" s="176">
        <v>0</v>
      </c>
      <c r="E569" s="176">
        <f t="shared" si="16"/>
        <v>0</v>
      </c>
      <c r="F569" s="170"/>
      <c r="G569" s="177" t="s">
        <v>170</v>
      </c>
      <c r="H569" s="176">
        <v>0</v>
      </c>
      <c r="I569" s="176">
        <v>0</v>
      </c>
      <c r="J569" s="176">
        <f t="shared" si="17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290</v>
      </c>
      <c r="C570" s="176">
        <v>200</v>
      </c>
      <c r="D570" s="176">
        <v>0</v>
      </c>
      <c r="E570" s="176">
        <f t="shared" si="16"/>
        <v>200</v>
      </c>
      <c r="F570" s="170"/>
      <c r="G570" s="177" t="s">
        <v>290</v>
      </c>
      <c r="H570" s="176">
        <v>76</v>
      </c>
      <c r="I570" s="176">
        <v>0</v>
      </c>
      <c r="J570" s="176">
        <f t="shared" si="17"/>
        <v>76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250</v>
      </c>
      <c r="C571" s="176">
        <v>0</v>
      </c>
      <c r="D571" s="176">
        <v>0</v>
      </c>
      <c r="E571" s="176">
        <f t="shared" si="16"/>
        <v>0</v>
      </c>
      <c r="F571" s="170"/>
      <c r="G571" s="177" t="s">
        <v>250</v>
      </c>
      <c r="H571" s="176">
        <v>1</v>
      </c>
      <c r="I571" s="176">
        <v>0</v>
      </c>
      <c r="J571" s="176">
        <f t="shared" si="17"/>
        <v>1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152</v>
      </c>
      <c r="C572" s="176">
        <v>138</v>
      </c>
      <c r="D572" s="176">
        <v>6</v>
      </c>
      <c r="E572" s="176">
        <f t="shared" si="16"/>
        <v>144</v>
      </c>
      <c r="F572" s="170"/>
      <c r="G572" s="457" t="s">
        <v>152</v>
      </c>
      <c r="H572" s="176">
        <v>127</v>
      </c>
      <c r="I572" s="176">
        <v>11</v>
      </c>
      <c r="J572" s="176">
        <f t="shared" si="17"/>
        <v>138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222</v>
      </c>
      <c r="C573" s="176">
        <v>4</v>
      </c>
      <c r="D573" s="176">
        <v>0</v>
      </c>
      <c r="E573" s="176">
        <f t="shared" si="16"/>
        <v>4</v>
      </c>
      <c r="F573" s="170"/>
      <c r="G573" s="457" t="s">
        <v>222</v>
      </c>
      <c r="H573" s="176">
        <v>2</v>
      </c>
      <c r="I573" s="176">
        <v>0</v>
      </c>
      <c r="J573" s="176">
        <f t="shared" si="17"/>
        <v>2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271</v>
      </c>
      <c r="C574" s="183">
        <v>55</v>
      </c>
      <c r="D574" s="183">
        <v>0</v>
      </c>
      <c r="E574" s="176">
        <f t="shared" si="16"/>
        <v>55</v>
      </c>
      <c r="F574" s="170"/>
      <c r="G574" s="177" t="s">
        <v>271</v>
      </c>
      <c r="H574" s="176">
        <v>59</v>
      </c>
      <c r="I574" s="176">
        <v>0</v>
      </c>
      <c r="J574" s="176">
        <f t="shared" si="17"/>
        <v>59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272</v>
      </c>
      <c r="C575" s="183">
        <v>31</v>
      </c>
      <c r="D575" s="176">
        <v>1</v>
      </c>
      <c r="E575" s="176">
        <f>+C575+D575</f>
        <v>32</v>
      </c>
      <c r="F575" s="170"/>
      <c r="G575" s="177" t="s">
        <v>272</v>
      </c>
      <c r="H575" s="176">
        <v>18</v>
      </c>
      <c r="I575" s="176">
        <v>0</v>
      </c>
      <c r="J575" s="176">
        <f t="shared" si="17"/>
        <v>18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270</v>
      </c>
      <c r="C576" s="183">
        <v>131</v>
      </c>
      <c r="D576" s="176">
        <v>0</v>
      </c>
      <c r="E576" s="176">
        <f>+C576+D576</f>
        <v>131</v>
      </c>
      <c r="F576" s="170"/>
      <c r="G576" s="177" t="s">
        <v>270</v>
      </c>
      <c r="H576" s="176">
        <v>47</v>
      </c>
      <c r="I576" s="176">
        <v>0</v>
      </c>
      <c r="J576" s="176">
        <f t="shared" si="17"/>
        <v>47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328</v>
      </c>
      <c r="C577" s="183">
        <v>38</v>
      </c>
      <c r="D577" s="176">
        <v>0</v>
      </c>
      <c r="E577" s="176">
        <f t="shared" si="16"/>
        <v>38</v>
      </c>
      <c r="F577" s="170"/>
      <c r="G577" s="177" t="s">
        <v>328</v>
      </c>
      <c r="H577" s="176">
        <v>8</v>
      </c>
      <c r="I577" s="176">
        <v>0</v>
      </c>
      <c r="J577" s="176">
        <f>+H577+I577</f>
        <v>8</v>
      </c>
      <c r="M577" s="22" t="s">
        <v>493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9660</v>
      </c>
      <c r="D578" s="187">
        <f>SUM(D554:D577)</f>
        <v>1878</v>
      </c>
      <c r="E578" s="187">
        <f>SUM(E554:E577)</f>
        <v>11538</v>
      </c>
      <c r="F578" s="186"/>
      <c r="G578" s="458" t="s">
        <v>52</v>
      </c>
      <c r="H578" s="187">
        <f>SUM(H554:H577)</f>
        <v>9352</v>
      </c>
      <c r="I578" s="187">
        <f>SUM(I554:I577)</f>
        <v>2513</v>
      </c>
      <c r="J578" s="187">
        <f>SUM(J554:J577)</f>
        <v>11865</v>
      </c>
      <c r="K578" s="198"/>
      <c r="L578" s="448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693" t="s">
        <v>362</v>
      </c>
      <c r="C581" s="693"/>
      <c r="D581" s="693"/>
      <c r="E581" s="693"/>
      <c r="F581" s="488"/>
      <c r="G581" s="489"/>
      <c r="H581" s="5"/>
      <c r="I581" s="25"/>
      <c r="J581" s="33"/>
      <c r="K581" s="6"/>
      <c r="L581" s="444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8"/>
      <c r="G582" s="490"/>
      <c r="H582" s="490"/>
      <c r="I582" s="490"/>
      <c r="J582" s="490"/>
      <c r="K582" s="6"/>
      <c r="L582" s="444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1" t="s">
        <v>280</v>
      </c>
      <c r="C583" s="491" t="s">
        <v>177</v>
      </c>
      <c r="D583" s="491" t="s">
        <v>9</v>
      </c>
      <c r="E583" s="491" t="s">
        <v>178</v>
      </c>
      <c r="F583" s="491" t="s">
        <v>179</v>
      </c>
      <c r="G583" s="40"/>
      <c r="H583" s="491" t="s">
        <v>182</v>
      </c>
      <c r="I583" s="492" t="s">
        <v>177</v>
      </c>
      <c r="J583" s="492" t="s">
        <v>9</v>
      </c>
      <c r="K583" s="491" t="s">
        <v>178</v>
      </c>
      <c r="L583" s="493" t="s">
        <v>179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4" t="s">
        <v>23</v>
      </c>
      <c r="C584" s="137">
        <v>5650</v>
      </c>
      <c r="D584" s="137">
        <v>5187.25</v>
      </c>
      <c r="E584" s="137">
        <v>462.75</v>
      </c>
      <c r="F584" s="495">
        <v>0.91809734513274333</v>
      </c>
      <c r="G584" s="40"/>
      <c r="H584" s="496" t="s">
        <v>180</v>
      </c>
      <c r="I584" s="497">
        <v>3400</v>
      </c>
      <c r="J584" s="497">
        <v>1706.2216220400001</v>
      </c>
      <c r="K584" s="498">
        <v>1693.7783779599999</v>
      </c>
      <c r="L584" s="495">
        <v>0.50182988883529411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4" t="s">
        <v>180</v>
      </c>
      <c r="C585" s="137">
        <v>750</v>
      </c>
      <c r="D585" s="137">
        <v>684.01400000000001</v>
      </c>
      <c r="E585" s="137">
        <v>65.98599999999999</v>
      </c>
      <c r="F585" s="495">
        <v>0.91201866666666664</v>
      </c>
      <c r="G585" s="40"/>
      <c r="H585" s="494" t="s">
        <v>296</v>
      </c>
      <c r="I585" s="137">
        <v>6389.5605403800146</v>
      </c>
      <c r="J585" s="137">
        <v>5148.2069409600017</v>
      </c>
      <c r="K585" s="499">
        <v>1241.3535994200129</v>
      </c>
      <c r="L585" s="495">
        <v>0.80572159985416081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4" t="s">
        <v>294</v>
      </c>
      <c r="C586" s="137">
        <v>3650</v>
      </c>
      <c r="D586" s="137">
        <v>3345.183</v>
      </c>
      <c r="E586" s="137">
        <v>304.81700000000001</v>
      </c>
      <c r="F586" s="495">
        <v>0.91648849315068492</v>
      </c>
      <c r="G586" s="40"/>
      <c r="H586" s="494" t="s">
        <v>183</v>
      </c>
      <c r="I586" s="137">
        <v>5700</v>
      </c>
      <c r="J586" s="137">
        <v>4570.670857260001</v>
      </c>
      <c r="K586" s="499">
        <v>1129.329142739999</v>
      </c>
      <c r="L586" s="495">
        <v>0.80187208022105283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4" t="s">
        <v>295</v>
      </c>
      <c r="C587" s="137">
        <v>5070</v>
      </c>
      <c r="D587" s="137">
        <v>4662.9170000000004</v>
      </c>
      <c r="E587" s="137">
        <v>407.08299999999963</v>
      </c>
      <c r="F587" s="495">
        <v>0.9197074950690336</v>
      </c>
      <c r="G587" s="40"/>
      <c r="H587" s="494" t="s">
        <v>181</v>
      </c>
      <c r="I587" s="137">
        <v>90</v>
      </c>
      <c r="J587" s="137">
        <v>0</v>
      </c>
      <c r="K587" s="499">
        <v>90</v>
      </c>
      <c r="L587" s="495">
        <v>0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4" t="s">
        <v>296</v>
      </c>
      <c r="C588" s="137">
        <v>22154.923038994071</v>
      </c>
      <c r="D588" s="137">
        <v>20894.2</v>
      </c>
      <c r="E588" s="137">
        <v>1260.7230389940705</v>
      </c>
      <c r="F588" s="495">
        <v>0.9430951289347691</v>
      </c>
      <c r="G588" s="40"/>
      <c r="H588" s="494" t="s">
        <v>297</v>
      </c>
      <c r="I588" s="137">
        <v>400</v>
      </c>
      <c r="J588" s="137">
        <v>179.25750262</v>
      </c>
      <c r="K588" s="499">
        <v>220.74249738</v>
      </c>
      <c r="L588" s="495">
        <v>0.44814375654999999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4" t="s">
        <v>181</v>
      </c>
      <c r="C589" s="137">
        <v>1750</v>
      </c>
      <c r="D589" s="137">
        <v>1654.788</v>
      </c>
      <c r="E589" s="137">
        <v>95.211999999999989</v>
      </c>
      <c r="F589" s="495">
        <v>0.94559314285714291</v>
      </c>
      <c r="G589" s="40"/>
      <c r="H589" s="500" t="s">
        <v>298</v>
      </c>
      <c r="I589" s="501">
        <v>23840.840347173289</v>
      </c>
      <c r="J589" s="501">
        <v>20397.608855544597</v>
      </c>
      <c r="K589" s="502">
        <v>3443.2314916286923</v>
      </c>
      <c r="L589" s="495">
        <v>0.85557423977142055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0" t="s">
        <v>321</v>
      </c>
      <c r="C590" s="501">
        <v>28439.202744019174</v>
      </c>
      <c r="D590" s="501">
        <v>26879.024000000001</v>
      </c>
      <c r="E590" s="501">
        <v>1560.1787440191729</v>
      </c>
      <c r="F590" s="495">
        <v>0.94513985648394161</v>
      </c>
      <c r="G590" s="503"/>
      <c r="H590" s="491" t="s">
        <v>332</v>
      </c>
      <c r="I590" s="504">
        <f>SUM(I584:I589)</f>
        <v>39820.400887553304</v>
      </c>
      <c r="J590" s="504">
        <f>SUM(J584:J589)</f>
        <v>32001.965778424597</v>
      </c>
      <c r="K590" s="505">
        <f>SUM(K584:K589)</f>
        <v>7818.4351091287035</v>
      </c>
      <c r="L590" s="506">
        <f>J590/I590</f>
        <v>0.80365754902350772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1" t="s">
        <v>322</v>
      </c>
      <c r="C591" s="596">
        <f>SUM(C584:C590)</f>
        <v>67464.125783013238</v>
      </c>
      <c r="D591" s="596">
        <f>SUM(D584:D590)</f>
        <v>63307.376000000004</v>
      </c>
      <c r="E591" s="596">
        <f>SUM(E584:E590)</f>
        <v>4156.7497830132434</v>
      </c>
      <c r="F591" s="506">
        <f>D591/C591</f>
        <v>0.93838577562862513</v>
      </c>
      <c r="G591" s="40"/>
      <c r="H591" s="74"/>
      <c r="I591" s="507"/>
      <c r="J591" s="507"/>
      <c r="K591" s="508"/>
      <c r="L591" s="509"/>
      <c r="M591" s="134"/>
      <c r="N591" s="78"/>
      <c r="O591" s="78"/>
      <c r="P591" s="487"/>
      <c r="Q591" s="520"/>
      <c r="R591" s="520"/>
      <c r="S591" s="581"/>
      <c r="T591" s="581"/>
      <c r="U591" s="520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6" t="s">
        <v>347</v>
      </c>
      <c r="D592" s="28"/>
      <c r="G592" s="40"/>
      <c r="H592" s="5"/>
      <c r="I592" s="510"/>
      <c r="J592" s="33"/>
      <c r="K592" s="6"/>
      <c r="L592" s="444"/>
      <c r="M592" s="444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30"/>
      <c r="D593" s="531"/>
      <c r="E593" s="449"/>
      <c r="F593" s="532"/>
      <c r="G593" s="533"/>
      <c r="H593" s="534"/>
      <c r="I593" s="535"/>
      <c r="J593" s="536"/>
      <c r="K593" s="6"/>
      <c r="L593" s="444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4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4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4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4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4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4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4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4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4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4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4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4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4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4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4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4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4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4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4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3" spans="2:26" x14ac:dyDescent="0.2">
      <c r="B613" s="692" t="s">
        <v>562</v>
      </c>
      <c r="C613" s="692"/>
      <c r="D613" s="692"/>
    </row>
    <row r="614" spans="2:26" x14ac:dyDescent="0.2">
      <c r="B614" s="692"/>
      <c r="C614" s="692"/>
      <c r="D614" s="692"/>
      <c r="E614" s="32"/>
      <c r="F614" s="650"/>
    </row>
    <row r="616" spans="2:26" ht="15" customHeight="1" x14ac:dyDescent="0.2">
      <c r="B616" s="696" t="s">
        <v>341</v>
      </c>
      <c r="C616" s="698" t="s">
        <v>340</v>
      </c>
      <c r="D616" s="698"/>
      <c r="E616" s="698" t="s">
        <v>221</v>
      </c>
      <c r="F616" s="698"/>
    </row>
    <row r="617" spans="2:26" x14ac:dyDescent="0.2">
      <c r="B617" s="697"/>
      <c r="C617" s="259" t="s">
        <v>59</v>
      </c>
      <c r="D617" s="513" t="s">
        <v>44</v>
      </c>
      <c r="E617" s="259" t="s">
        <v>59</v>
      </c>
      <c r="F617" s="513" t="s">
        <v>44</v>
      </c>
    </row>
    <row r="618" spans="2:26" ht="12.75" hidden="1" customHeight="1" x14ac:dyDescent="0.2">
      <c r="B618" s="512" t="s">
        <v>194</v>
      </c>
      <c r="C618" s="224">
        <v>0</v>
      </c>
      <c r="D618" s="225">
        <v>0</v>
      </c>
      <c r="E618" s="226">
        <v>0</v>
      </c>
      <c r="F618" s="227">
        <v>0</v>
      </c>
      <c r="G618" s="22"/>
      <c r="P618" s="22"/>
      <c r="Q618" s="22"/>
      <c r="R618" s="22"/>
      <c r="S618" s="22"/>
      <c r="T618" s="22"/>
      <c r="U618" s="22"/>
      <c r="V618" s="262"/>
    </row>
    <row r="619" spans="2:26" x14ac:dyDescent="0.2">
      <c r="B619" s="512" t="s">
        <v>195</v>
      </c>
      <c r="C619" s="224">
        <v>1</v>
      </c>
      <c r="D619" s="225">
        <v>6210000</v>
      </c>
      <c r="E619" s="226">
        <v>0</v>
      </c>
      <c r="F619" s="227">
        <v>0</v>
      </c>
    </row>
    <row r="620" spans="2:26" ht="25.5" hidden="1" x14ac:dyDescent="0.2">
      <c r="B620" s="512" t="s">
        <v>263</v>
      </c>
      <c r="C620" s="224">
        <v>0</v>
      </c>
      <c r="D620" s="225">
        <v>0</v>
      </c>
      <c r="E620" s="226">
        <v>0</v>
      </c>
      <c r="F620" s="227">
        <v>0</v>
      </c>
    </row>
    <row r="621" spans="2:26" x14ac:dyDescent="0.2">
      <c r="B621" s="512" t="s">
        <v>196</v>
      </c>
      <c r="C621" s="224">
        <v>1</v>
      </c>
      <c r="D621" s="225">
        <v>5013000</v>
      </c>
      <c r="E621" s="226">
        <v>0</v>
      </c>
      <c r="F621" s="227">
        <v>0</v>
      </c>
    </row>
    <row r="622" spans="2:26" x14ac:dyDescent="0.2">
      <c r="B622" s="518" t="s">
        <v>342</v>
      </c>
      <c r="C622" s="224">
        <v>1</v>
      </c>
      <c r="D622" s="225">
        <v>6799000</v>
      </c>
      <c r="E622" s="226">
        <v>0</v>
      </c>
      <c r="F622" s="227">
        <v>0</v>
      </c>
    </row>
    <row r="623" spans="2:26" ht="25.5" hidden="1" x14ac:dyDescent="0.2">
      <c r="B623" s="512" t="s">
        <v>198</v>
      </c>
      <c r="C623" s="224">
        <v>0</v>
      </c>
      <c r="D623" s="225">
        <v>0</v>
      </c>
      <c r="E623" s="226">
        <v>0</v>
      </c>
      <c r="F623" s="227">
        <v>0</v>
      </c>
    </row>
    <row r="624" spans="2:26" ht="25.5" hidden="1" x14ac:dyDescent="0.2">
      <c r="B624" s="512" t="s">
        <v>199</v>
      </c>
      <c r="C624" s="224">
        <v>0</v>
      </c>
      <c r="D624" s="225">
        <v>0</v>
      </c>
      <c r="E624" s="226">
        <v>0</v>
      </c>
      <c r="F624" s="227">
        <v>0</v>
      </c>
    </row>
    <row r="625" spans="2:29" hidden="1" x14ac:dyDescent="0.2">
      <c r="B625" s="512" t="s">
        <v>292</v>
      </c>
      <c r="C625" s="224">
        <v>0</v>
      </c>
      <c r="D625" s="225">
        <v>0</v>
      </c>
      <c r="E625" s="226">
        <v>0</v>
      </c>
      <c r="F625" s="227">
        <v>0</v>
      </c>
    </row>
    <row r="626" spans="2:29" hidden="1" x14ac:dyDescent="0.2">
      <c r="B626" s="512" t="s">
        <v>264</v>
      </c>
      <c r="C626" s="224">
        <v>0</v>
      </c>
      <c r="D626" s="225">
        <v>0</v>
      </c>
      <c r="E626" s="226">
        <v>0</v>
      </c>
      <c r="F626" s="227">
        <v>0</v>
      </c>
    </row>
    <row r="627" spans="2:29" x14ac:dyDescent="0.2">
      <c r="B627" s="514" t="s">
        <v>262</v>
      </c>
      <c r="C627" s="515">
        <f>SUM(C618:C626)</f>
        <v>3</v>
      </c>
      <c r="D627" s="517">
        <f>SUM(D618:D626)</f>
        <v>18022000</v>
      </c>
      <c r="E627" s="515">
        <f>SUM(E618:E626)</f>
        <v>0</v>
      </c>
      <c r="F627" s="516">
        <f>SUM(F618:F626)</f>
        <v>0</v>
      </c>
    </row>
    <row r="630" spans="2:29" x14ac:dyDescent="0.2">
      <c r="B630" s="693" t="s">
        <v>418</v>
      </c>
      <c r="C630" s="693"/>
      <c r="D630" s="693"/>
      <c r="E630" s="693"/>
      <c r="F630" s="650"/>
    </row>
    <row r="632" spans="2:29" x14ac:dyDescent="0.2">
      <c r="B632" s="592" t="s">
        <v>28</v>
      </c>
      <c r="C632" s="593" t="s">
        <v>417</v>
      </c>
      <c r="D632" s="593" t="s">
        <v>44</v>
      </c>
      <c r="E632" s="593" t="s">
        <v>186</v>
      </c>
      <c r="F632" s="593" t="s">
        <v>44</v>
      </c>
      <c r="Y632" s="262" t="s">
        <v>28</v>
      </c>
      <c r="Z632" s="262" t="s">
        <v>417</v>
      </c>
      <c r="AA632" s="22" t="s">
        <v>44</v>
      </c>
      <c r="AB632" s="22" t="s">
        <v>186</v>
      </c>
      <c r="AC632" s="22" t="s">
        <v>44</v>
      </c>
    </row>
    <row r="633" spans="2:29" x14ac:dyDescent="0.2">
      <c r="B633" s="22" t="s">
        <v>60</v>
      </c>
      <c r="C633" s="36">
        <v>1</v>
      </c>
      <c r="D633" s="594">
        <v>5.3659999999999997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1</v>
      </c>
      <c r="D634" s="594">
        <v>5.0449999999999999</v>
      </c>
      <c r="E634" s="36">
        <v>0</v>
      </c>
      <c r="F634" s="36">
        <v>0</v>
      </c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594">
        <v>4.9169999999999998</v>
      </c>
      <c r="E635" s="36">
        <v>0</v>
      </c>
      <c r="F635" s="36">
        <v>0</v>
      </c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1</v>
      </c>
      <c r="D636" s="594">
        <v>5.0640000000000001</v>
      </c>
      <c r="E636" s="36">
        <v>0</v>
      </c>
      <c r="F636" s="36">
        <v>0</v>
      </c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2</v>
      </c>
      <c r="D637" s="594">
        <v>12.92</v>
      </c>
      <c r="E637" s="36">
        <v>1</v>
      </c>
      <c r="F637" s="594">
        <v>25.288903999999999</v>
      </c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x14ac:dyDescent="0.2">
      <c r="B638" s="22" t="s">
        <v>32</v>
      </c>
      <c r="C638" s="36">
        <v>3</v>
      </c>
      <c r="D638" s="594">
        <v>21.92</v>
      </c>
      <c r="E638" s="36">
        <v>0</v>
      </c>
      <c r="F638" s="594">
        <v>0</v>
      </c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ht="13.5" customHeight="1" x14ac:dyDescent="0.2">
      <c r="B639" s="22" t="s">
        <v>37</v>
      </c>
      <c r="C639" s="36">
        <v>2</v>
      </c>
      <c r="D639" s="594">
        <v>10.488</v>
      </c>
      <c r="E639" s="36">
        <v>0</v>
      </c>
      <c r="F639" s="594">
        <v>0</v>
      </c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t="13.5" customHeight="1" x14ac:dyDescent="0.2">
      <c r="B640" s="22" t="s">
        <v>38</v>
      </c>
      <c r="C640" s="36">
        <v>1</v>
      </c>
      <c r="D640" s="594">
        <v>4.4690000000000003</v>
      </c>
      <c r="E640" s="36">
        <v>0</v>
      </c>
      <c r="F640" s="594">
        <v>0</v>
      </c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2:31" ht="13.5" customHeight="1" x14ac:dyDescent="0.2">
      <c r="B641" s="22" t="s">
        <v>39</v>
      </c>
      <c r="C641" s="36">
        <v>2</v>
      </c>
      <c r="D641" s="594">
        <v>12.766</v>
      </c>
      <c r="E641" s="36">
        <v>1</v>
      </c>
      <c r="F641" s="594">
        <v>21.292770999999998</v>
      </c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2:31" ht="13.5" customHeight="1" x14ac:dyDescent="0.2">
      <c r="B642" s="22" t="s">
        <v>40</v>
      </c>
      <c r="C642" s="36">
        <v>2</v>
      </c>
      <c r="D642" s="36">
        <v>10.52</v>
      </c>
      <c r="E642" s="36">
        <v>0</v>
      </c>
      <c r="F642" s="36">
        <v>0</v>
      </c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2:31" ht="13.5" customHeight="1" x14ac:dyDescent="0.2">
      <c r="B643" s="22" t="s">
        <v>41</v>
      </c>
      <c r="C643" s="36">
        <v>3</v>
      </c>
      <c r="D643" s="36">
        <v>18.021999999999998</v>
      </c>
      <c r="E643" s="36">
        <v>0</v>
      </c>
      <c r="F643" s="36">
        <v>0</v>
      </c>
      <c r="Y643" s="262" t="s">
        <v>41</v>
      </c>
      <c r="Z643" s="262">
        <v>0</v>
      </c>
      <c r="AA643" s="22">
        <v>18022000</v>
      </c>
      <c r="AB643" s="22">
        <v>0</v>
      </c>
      <c r="AC643" s="22">
        <v>0</v>
      </c>
    </row>
    <row r="644" spans="2:31" ht="13.5" hidden="1" customHeight="1" x14ac:dyDescent="0.2">
      <c r="B644" s="22" t="s">
        <v>61</v>
      </c>
      <c r="C644" s="36">
        <v>0</v>
      </c>
      <c r="D644" s="36">
        <v>0</v>
      </c>
      <c r="E644" s="36">
        <v>0</v>
      </c>
      <c r="F644" s="36">
        <v>0</v>
      </c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2:31" ht="13.5" hidden="1" customHeight="1" x14ac:dyDescent="0.2">
      <c r="D645" s="36"/>
    </row>
    <row r="646" spans="2:31" ht="13.5" customHeight="1" x14ac:dyDescent="0.2">
      <c r="B646" s="592" t="s">
        <v>6</v>
      </c>
      <c r="C646" s="593">
        <f>SUM(C633:C645)</f>
        <v>19</v>
      </c>
      <c r="D646" s="595">
        <f>SUM(D633:D645)</f>
        <v>111.49699999999999</v>
      </c>
      <c r="E646" s="593">
        <f>SUM(E633:E638)</f>
        <v>1</v>
      </c>
      <c r="F646" s="595">
        <f>SUM(F633:F641)</f>
        <v>46.581674999999997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48" spans="2:31" ht="6.75" customHeight="1" x14ac:dyDescent="0.2"/>
    <row r="649" spans="2:31" hidden="1" x14ac:dyDescent="0.2"/>
    <row r="650" spans="2:31" ht="17.45" customHeight="1" x14ac:dyDescent="0.2">
      <c r="B650" s="693" t="s">
        <v>409</v>
      </c>
      <c r="C650" s="693"/>
      <c r="D650" s="693"/>
      <c r="E650" s="693"/>
      <c r="F650" s="693"/>
    </row>
    <row r="651" spans="2:31" x14ac:dyDescent="0.2">
      <c r="B651" s="699" t="s">
        <v>543</v>
      </c>
      <c r="C651" s="699"/>
      <c r="D651" s="699"/>
      <c r="E651" s="699"/>
      <c r="F651" s="699"/>
      <c r="G651" s="699"/>
      <c r="H651" s="699"/>
      <c r="I651" s="699"/>
      <c r="J651" s="699"/>
      <c r="K651" s="699"/>
      <c r="L651" s="699"/>
      <c r="M651" s="699"/>
      <c r="N651" s="699"/>
    </row>
    <row r="652" spans="2:31" ht="7.5" customHeight="1" thickBot="1" x14ac:dyDescent="0.25">
      <c r="B652" s="699"/>
      <c r="C652" s="699"/>
      <c r="D652" s="699"/>
      <c r="E652" s="699"/>
      <c r="F652" s="699"/>
      <c r="G652" s="699"/>
      <c r="H652" s="699"/>
      <c r="I652" s="699"/>
      <c r="J652" s="699"/>
      <c r="K652" s="699"/>
      <c r="L652" s="699"/>
      <c r="M652" s="699"/>
      <c r="N652" s="699"/>
      <c r="Z652" s="262" t="s">
        <v>394</v>
      </c>
    </row>
    <row r="653" spans="2:31" ht="21" hidden="1" customHeight="1" thickBot="1" x14ac:dyDescent="0.25">
      <c r="B653" s="700"/>
      <c r="C653" s="700"/>
      <c r="D653" s="700"/>
      <c r="E653" s="700"/>
      <c r="F653" s="700"/>
      <c r="G653" s="700"/>
      <c r="H653" s="700"/>
      <c r="I653" s="700"/>
      <c r="J653" s="700"/>
      <c r="K653" s="700"/>
      <c r="L653" s="700"/>
      <c r="M653" s="700"/>
      <c r="N653" s="700"/>
      <c r="Z653" s="262" t="s">
        <v>401</v>
      </c>
    </row>
    <row r="654" spans="2:31" ht="13.5" thickBot="1" x14ac:dyDescent="0.25">
      <c r="B654" s="653" t="s">
        <v>43</v>
      </c>
      <c r="C654" s="658" t="s">
        <v>402</v>
      </c>
      <c r="D654" s="658" t="s">
        <v>403</v>
      </c>
      <c r="E654" s="658" t="s">
        <v>404</v>
      </c>
      <c r="F654" s="658" t="s">
        <v>405</v>
      </c>
      <c r="G654" s="658" t="s">
        <v>406</v>
      </c>
      <c r="H654" s="658" t="s">
        <v>419</v>
      </c>
      <c r="I654" s="668" t="s">
        <v>426</v>
      </c>
      <c r="J654" s="669" t="s">
        <v>435</v>
      </c>
      <c r="K654" s="669" t="s">
        <v>447</v>
      </c>
      <c r="L654" s="669" t="s">
        <v>492</v>
      </c>
      <c r="M654" s="681" t="s">
        <v>545</v>
      </c>
      <c r="N654" s="669" t="s">
        <v>407</v>
      </c>
      <c r="O654" s="26"/>
      <c r="U654" s="281"/>
      <c r="V654" s="262"/>
      <c r="Y654" s="262" t="s">
        <v>43</v>
      </c>
      <c r="Z654" s="22" t="s">
        <v>402</v>
      </c>
      <c r="AA654" s="22" t="s">
        <v>403</v>
      </c>
      <c r="AB654" s="22" t="s">
        <v>404</v>
      </c>
      <c r="AC654" s="22" t="s">
        <v>405</v>
      </c>
      <c r="AD654" s="22" t="s">
        <v>406</v>
      </c>
      <c r="AE654" s="22" t="s">
        <v>407</v>
      </c>
    </row>
    <row r="655" spans="2:31" ht="15.95" customHeight="1" x14ac:dyDescent="0.2">
      <c r="B655" s="656" t="s">
        <v>45</v>
      </c>
      <c r="C655" s="657">
        <v>173</v>
      </c>
      <c r="D655" s="657">
        <v>248</v>
      </c>
      <c r="E655" s="657">
        <v>409</v>
      </c>
      <c r="F655" s="657">
        <v>260</v>
      </c>
      <c r="G655" s="657">
        <v>485</v>
      </c>
      <c r="H655" s="657">
        <v>463</v>
      </c>
      <c r="I655" s="657">
        <v>405</v>
      </c>
      <c r="J655" s="672">
        <v>310</v>
      </c>
      <c r="K655" s="672">
        <v>416</v>
      </c>
      <c r="L655" s="672">
        <v>520</v>
      </c>
      <c r="M655" s="682">
        <v>102</v>
      </c>
      <c r="N655" s="685">
        <v>3791</v>
      </c>
      <c r="O655" s="26"/>
      <c r="U655" s="281"/>
      <c r="V655" s="262"/>
      <c r="Y655" s="262" t="s">
        <v>45</v>
      </c>
      <c r="Z655" s="22">
        <v>174</v>
      </c>
      <c r="AA655" s="22">
        <v>248</v>
      </c>
      <c r="AB655" s="22">
        <v>409</v>
      </c>
      <c r="AC655" s="22">
        <v>260</v>
      </c>
      <c r="AD655" s="22">
        <v>485</v>
      </c>
      <c r="AE655" s="22">
        <v>1576</v>
      </c>
    </row>
    <row r="656" spans="2:31" ht="15.95" customHeight="1" x14ac:dyDescent="0.2">
      <c r="B656" s="583" t="s">
        <v>46</v>
      </c>
      <c r="C656" s="584">
        <v>143</v>
      </c>
      <c r="D656" s="584">
        <v>46</v>
      </c>
      <c r="E656" s="584">
        <v>143</v>
      </c>
      <c r="F656" s="584">
        <v>121</v>
      </c>
      <c r="G656" s="584">
        <v>269</v>
      </c>
      <c r="H656" s="584">
        <v>314</v>
      </c>
      <c r="I656" s="584">
        <v>324</v>
      </c>
      <c r="J656" s="670">
        <v>244</v>
      </c>
      <c r="K656" s="670">
        <v>233</v>
      </c>
      <c r="L656" s="670">
        <v>215</v>
      </c>
      <c r="M656" s="683">
        <v>172</v>
      </c>
      <c r="N656" s="685">
        <v>2224</v>
      </c>
      <c r="O656" s="26"/>
      <c r="U656" s="281"/>
      <c r="V656" s="262"/>
      <c r="Y656" s="262" t="s">
        <v>46</v>
      </c>
      <c r="Z656" s="22">
        <v>142</v>
      </c>
      <c r="AA656" s="22">
        <v>46</v>
      </c>
      <c r="AB656" s="22">
        <v>143</v>
      </c>
      <c r="AC656" s="22">
        <v>121</v>
      </c>
      <c r="AD656" s="22">
        <v>269</v>
      </c>
      <c r="AE656" s="22">
        <v>721</v>
      </c>
    </row>
    <row r="657" spans="2:31" ht="15.95" customHeight="1" x14ac:dyDescent="0.2">
      <c r="B657" s="583" t="s">
        <v>47</v>
      </c>
      <c r="C657" s="584">
        <v>0</v>
      </c>
      <c r="D657" s="584">
        <v>1</v>
      </c>
      <c r="E657" s="584">
        <v>0</v>
      </c>
      <c r="F657" s="584">
        <v>0</v>
      </c>
      <c r="G657" s="584">
        <v>0</v>
      </c>
      <c r="H657" s="584">
        <v>0</v>
      </c>
      <c r="I657" s="584">
        <v>15</v>
      </c>
      <c r="J657" s="670">
        <v>0</v>
      </c>
      <c r="K657" s="670">
        <v>0</v>
      </c>
      <c r="L657" s="670">
        <v>0</v>
      </c>
      <c r="M657" s="683">
        <v>0</v>
      </c>
      <c r="N657" s="685">
        <v>16</v>
      </c>
      <c r="O657" s="26"/>
      <c r="U657" s="281"/>
      <c r="V657" s="262"/>
      <c r="Y657" s="262" t="s">
        <v>47</v>
      </c>
      <c r="Z657" s="22">
        <v>0</v>
      </c>
      <c r="AA657" s="22">
        <v>1</v>
      </c>
      <c r="AB657" s="22">
        <v>0</v>
      </c>
      <c r="AC657" s="22">
        <v>0</v>
      </c>
      <c r="AD657" s="22">
        <v>0</v>
      </c>
      <c r="AE657" s="22">
        <v>1</v>
      </c>
    </row>
    <row r="658" spans="2:31" ht="15.95" customHeight="1" x14ac:dyDescent="0.2">
      <c r="B658" s="583" t="s">
        <v>48</v>
      </c>
      <c r="C658" s="584">
        <v>1</v>
      </c>
      <c r="D658" s="584">
        <v>1</v>
      </c>
      <c r="E658" s="584">
        <v>4</v>
      </c>
      <c r="F658" s="584">
        <v>15</v>
      </c>
      <c r="G658" s="584">
        <v>11</v>
      </c>
      <c r="H658" s="584">
        <v>24</v>
      </c>
      <c r="I658" s="584">
        <v>9</v>
      </c>
      <c r="J658" s="670">
        <v>22</v>
      </c>
      <c r="K658" s="670">
        <v>12</v>
      </c>
      <c r="L658" s="670">
        <v>20</v>
      </c>
      <c r="M658" s="683">
        <v>44</v>
      </c>
      <c r="N658" s="685">
        <v>163</v>
      </c>
      <c r="O658" s="26"/>
      <c r="U658" s="281"/>
      <c r="V658" s="262"/>
      <c r="Y658" s="262" t="s">
        <v>48</v>
      </c>
      <c r="Z658" s="22">
        <v>1</v>
      </c>
      <c r="AA658" s="22">
        <v>1</v>
      </c>
      <c r="AB658" s="22">
        <v>4</v>
      </c>
      <c r="AC658" s="22">
        <v>15</v>
      </c>
      <c r="AD658" s="22">
        <v>11</v>
      </c>
      <c r="AE658" s="22">
        <v>32</v>
      </c>
    </row>
    <row r="659" spans="2:31" ht="15.95" customHeight="1" x14ac:dyDescent="0.2">
      <c r="B659" s="583" t="s">
        <v>49</v>
      </c>
      <c r="C659" s="584">
        <v>1</v>
      </c>
      <c r="D659" s="584">
        <v>1</v>
      </c>
      <c r="E659" s="584">
        <v>0</v>
      </c>
      <c r="F659" s="584">
        <v>10</v>
      </c>
      <c r="G659" s="584">
        <v>0</v>
      </c>
      <c r="H659" s="584">
        <v>9</v>
      </c>
      <c r="I659" s="584">
        <v>1</v>
      </c>
      <c r="J659" s="670">
        <v>18</v>
      </c>
      <c r="K659" s="670">
        <v>0</v>
      </c>
      <c r="L659" s="670">
        <v>1</v>
      </c>
      <c r="M659" s="683">
        <v>6</v>
      </c>
      <c r="N659" s="685">
        <v>47</v>
      </c>
      <c r="O659" s="26"/>
      <c r="U659" s="281"/>
      <c r="V659" s="262"/>
      <c r="Y659" s="262" t="s">
        <v>49</v>
      </c>
      <c r="Z659" s="22">
        <v>1</v>
      </c>
      <c r="AA659" s="22">
        <v>1</v>
      </c>
      <c r="AB659" s="22">
        <v>0</v>
      </c>
      <c r="AC659" s="22">
        <v>10</v>
      </c>
      <c r="AD659" s="22">
        <v>0</v>
      </c>
      <c r="AE659" s="22">
        <v>12</v>
      </c>
    </row>
    <row r="660" spans="2:31" ht="15.95" customHeight="1" x14ac:dyDescent="0.2">
      <c r="B660" s="583" t="s">
        <v>50</v>
      </c>
      <c r="C660" s="584">
        <v>45</v>
      </c>
      <c r="D660" s="584">
        <v>48</v>
      </c>
      <c r="E660" s="584">
        <v>54</v>
      </c>
      <c r="F660" s="584">
        <v>66</v>
      </c>
      <c r="G660" s="584">
        <v>49</v>
      </c>
      <c r="H660" s="584">
        <v>70</v>
      </c>
      <c r="I660" s="584">
        <v>40</v>
      </c>
      <c r="J660" s="670">
        <v>77</v>
      </c>
      <c r="K660" s="670">
        <v>33</v>
      </c>
      <c r="L660" s="670">
        <v>64</v>
      </c>
      <c r="M660" s="683">
        <v>60</v>
      </c>
      <c r="N660" s="685">
        <v>606</v>
      </c>
      <c r="O660" s="26"/>
      <c r="U660" s="281"/>
      <c r="V660" s="262"/>
      <c r="Y660" s="262" t="s">
        <v>50</v>
      </c>
      <c r="Z660" s="22">
        <v>45</v>
      </c>
      <c r="AA660" s="22">
        <v>48</v>
      </c>
      <c r="AB660" s="22">
        <v>54</v>
      </c>
      <c r="AC660" s="22">
        <v>66</v>
      </c>
      <c r="AD660" s="22">
        <v>49</v>
      </c>
      <c r="AE660" s="22">
        <v>262</v>
      </c>
    </row>
    <row r="661" spans="2:31" ht="15.95" customHeight="1" x14ac:dyDescent="0.2">
      <c r="B661" s="583" t="s">
        <v>145</v>
      </c>
      <c r="C661" s="584">
        <v>2</v>
      </c>
      <c r="D661" s="584">
        <v>0</v>
      </c>
      <c r="E661" s="584">
        <v>90</v>
      </c>
      <c r="F661" s="584">
        <v>88</v>
      </c>
      <c r="G661" s="584">
        <v>139</v>
      </c>
      <c r="H661" s="584">
        <v>1</v>
      </c>
      <c r="I661" s="584">
        <v>129</v>
      </c>
      <c r="J661" s="670">
        <v>103</v>
      </c>
      <c r="K661" s="670">
        <v>4</v>
      </c>
      <c r="L661" s="670">
        <v>89</v>
      </c>
      <c r="M661" s="683">
        <v>23</v>
      </c>
      <c r="N661" s="685">
        <v>668</v>
      </c>
      <c r="O661" s="26"/>
      <c r="U661" s="281"/>
      <c r="V661" s="262"/>
      <c r="Y661" s="262" t="s">
        <v>145</v>
      </c>
      <c r="Z661" s="22">
        <v>2</v>
      </c>
      <c r="AA661" s="22">
        <v>0</v>
      </c>
      <c r="AB661" s="22">
        <v>90</v>
      </c>
      <c r="AC661" s="22">
        <v>88</v>
      </c>
      <c r="AD661" s="22">
        <v>139</v>
      </c>
      <c r="AE661" s="22">
        <v>319</v>
      </c>
    </row>
    <row r="662" spans="2:31" ht="15.95" customHeight="1" x14ac:dyDescent="0.2">
      <c r="B662" s="583" t="s">
        <v>245</v>
      </c>
      <c r="C662" s="584">
        <v>63</v>
      </c>
      <c r="D662" s="584">
        <v>1</v>
      </c>
      <c r="E662" s="584">
        <v>116</v>
      </c>
      <c r="F662" s="584">
        <v>54</v>
      </c>
      <c r="G662" s="584">
        <v>46</v>
      </c>
      <c r="H662" s="584">
        <v>61</v>
      </c>
      <c r="I662" s="584">
        <v>24</v>
      </c>
      <c r="J662" s="670">
        <v>59</v>
      </c>
      <c r="K662" s="670">
        <v>0</v>
      </c>
      <c r="L662" s="670">
        <v>64</v>
      </c>
      <c r="M662" s="683">
        <v>0</v>
      </c>
      <c r="N662" s="685">
        <v>488</v>
      </c>
      <c r="O662" s="26"/>
      <c r="U662" s="281"/>
      <c r="V662" s="262"/>
      <c r="Y662" s="262" t="s">
        <v>245</v>
      </c>
      <c r="Z662" s="22">
        <v>63</v>
      </c>
      <c r="AA662" s="22">
        <v>0</v>
      </c>
      <c r="AB662" s="22">
        <v>116</v>
      </c>
      <c r="AC662" s="22">
        <v>54</v>
      </c>
      <c r="AD662" s="22">
        <v>46</v>
      </c>
      <c r="AE662" s="22">
        <v>279</v>
      </c>
    </row>
    <row r="663" spans="2:31" ht="15.95" customHeight="1" x14ac:dyDescent="0.2">
      <c r="B663" s="583" t="s">
        <v>51</v>
      </c>
      <c r="C663" s="584">
        <v>49</v>
      </c>
      <c r="D663" s="584">
        <v>2</v>
      </c>
      <c r="E663" s="584">
        <v>66</v>
      </c>
      <c r="F663" s="584">
        <v>63</v>
      </c>
      <c r="G663" s="584">
        <v>60</v>
      </c>
      <c r="H663" s="584">
        <v>56</v>
      </c>
      <c r="I663" s="584">
        <v>59</v>
      </c>
      <c r="J663" s="670">
        <v>62</v>
      </c>
      <c r="K663" s="670">
        <v>12</v>
      </c>
      <c r="L663" s="670">
        <v>61</v>
      </c>
      <c r="M663" s="683">
        <v>6</v>
      </c>
      <c r="N663" s="685">
        <v>496</v>
      </c>
      <c r="O663" s="26"/>
      <c r="U663" s="281"/>
      <c r="V663" s="262"/>
      <c r="Y663" s="262" t="s">
        <v>51</v>
      </c>
      <c r="Z663" s="22">
        <v>49</v>
      </c>
      <c r="AA663" s="22">
        <v>2</v>
      </c>
      <c r="AB663" s="22">
        <v>66</v>
      </c>
      <c r="AC663" s="22">
        <v>63</v>
      </c>
      <c r="AD663" s="22">
        <v>60</v>
      </c>
      <c r="AE663" s="22">
        <v>240</v>
      </c>
    </row>
    <row r="664" spans="2:31" ht="15.95" customHeight="1" x14ac:dyDescent="0.2">
      <c r="B664" s="583" t="s">
        <v>246</v>
      </c>
      <c r="C664" s="584">
        <v>16</v>
      </c>
      <c r="D664" s="584">
        <v>0</v>
      </c>
      <c r="E664" s="584">
        <v>51</v>
      </c>
      <c r="F664" s="584">
        <v>5</v>
      </c>
      <c r="G664" s="584">
        <v>51</v>
      </c>
      <c r="H664" s="584">
        <v>45</v>
      </c>
      <c r="I664" s="584">
        <v>74</v>
      </c>
      <c r="J664" s="670">
        <v>52</v>
      </c>
      <c r="K664" s="670">
        <v>0</v>
      </c>
      <c r="L664" s="670">
        <v>40</v>
      </c>
      <c r="M664" s="683">
        <v>128</v>
      </c>
      <c r="N664" s="685">
        <v>462</v>
      </c>
      <c r="O664" s="26"/>
      <c r="U664" s="281"/>
      <c r="V664" s="262"/>
      <c r="Y664" s="262" t="s">
        <v>246</v>
      </c>
      <c r="Z664" s="22">
        <v>16</v>
      </c>
      <c r="AA664" s="22">
        <v>0</v>
      </c>
      <c r="AB664" s="22">
        <v>51</v>
      </c>
      <c r="AC664" s="22">
        <v>5</v>
      </c>
      <c r="AD664" s="22">
        <v>51</v>
      </c>
      <c r="AE664" s="22">
        <v>123</v>
      </c>
    </row>
    <row r="665" spans="2:31" ht="15.95" customHeight="1" x14ac:dyDescent="0.2">
      <c r="B665" s="583" t="s">
        <v>247</v>
      </c>
      <c r="C665" s="584">
        <v>22</v>
      </c>
      <c r="D665" s="584">
        <v>35</v>
      </c>
      <c r="E665" s="584">
        <v>38</v>
      </c>
      <c r="F665" s="584">
        <v>21</v>
      </c>
      <c r="G665" s="584">
        <v>13</v>
      </c>
      <c r="H665" s="584">
        <v>77</v>
      </c>
      <c r="I665" s="584">
        <v>109</v>
      </c>
      <c r="J665" s="670">
        <v>108</v>
      </c>
      <c r="K665" s="670">
        <v>0</v>
      </c>
      <c r="L665" s="670">
        <v>0</v>
      </c>
      <c r="M665" s="683">
        <v>1</v>
      </c>
      <c r="N665" s="685">
        <v>424</v>
      </c>
      <c r="O665" s="26"/>
      <c r="U665" s="281"/>
      <c r="V665" s="262"/>
      <c r="Y665" s="262" t="s">
        <v>247</v>
      </c>
      <c r="Z665" s="22">
        <v>22</v>
      </c>
      <c r="AA665" s="22">
        <v>35</v>
      </c>
      <c r="AB665" s="22">
        <v>38</v>
      </c>
      <c r="AC665" s="22">
        <v>21</v>
      </c>
      <c r="AD665" s="22">
        <v>13</v>
      </c>
      <c r="AE665" s="22">
        <v>129</v>
      </c>
    </row>
    <row r="666" spans="2:31" ht="15.95" customHeight="1" x14ac:dyDescent="0.2">
      <c r="B666" s="583" t="s">
        <v>62</v>
      </c>
      <c r="C666" s="584">
        <v>0</v>
      </c>
      <c r="D666" s="584">
        <v>21</v>
      </c>
      <c r="E666" s="584">
        <v>11</v>
      </c>
      <c r="F666" s="584">
        <v>0</v>
      </c>
      <c r="G666" s="584">
        <v>28</v>
      </c>
      <c r="H666" s="584">
        <v>26</v>
      </c>
      <c r="I666" s="584">
        <v>0</v>
      </c>
      <c r="J666" s="670">
        <v>14</v>
      </c>
      <c r="K666" s="670">
        <v>22</v>
      </c>
      <c r="L666" s="670">
        <v>34</v>
      </c>
      <c r="M666" s="683">
        <v>18</v>
      </c>
      <c r="N666" s="685">
        <v>174</v>
      </c>
      <c r="O666" s="26"/>
      <c r="U666" s="281"/>
      <c r="V666" s="262"/>
      <c r="Y666" s="262" t="s">
        <v>62</v>
      </c>
      <c r="Z666" s="22">
        <v>0</v>
      </c>
      <c r="AA666" s="22">
        <v>21</v>
      </c>
      <c r="AB666" s="22">
        <v>11</v>
      </c>
      <c r="AC666" s="22">
        <v>0</v>
      </c>
      <c r="AD666" s="22">
        <v>28</v>
      </c>
      <c r="AE666" s="22">
        <v>60</v>
      </c>
    </row>
    <row r="667" spans="2:31" ht="15.95" customHeight="1" x14ac:dyDescent="0.2">
      <c r="B667" s="583" t="s">
        <v>248</v>
      </c>
      <c r="C667" s="584">
        <v>0</v>
      </c>
      <c r="D667" s="584">
        <v>3</v>
      </c>
      <c r="E667" s="584">
        <v>0</v>
      </c>
      <c r="F667" s="584">
        <v>0</v>
      </c>
      <c r="G667" s="584">
        <v>8</v>
      </c>
      <c r="H667" s="584">
        <v>7</v>
      </c>
      <c r="I667" s="584">
        <v>0</v>
      </c>
      <c r="J667" s="670">
        <v>3</v>
      </c>
      <c r="K667" s="670">
        <v>8</v>
      </c>
      <c r="L667" s="670">
        <v>0</v>
      </c>
      <c r="M667" s="683">
        <v>0</v>
      </c>
      <c r="N667" s="685">
        <v>29</v>
      </c>
      <c r="O667" s="26"/>
      <c r="U667" s="281"/>
      <c r="V667" s="262"/>
      <c r="Y667" s="262" t="s">
        <v>248</v>
      </c>
      <c r="Z667" s="22">
        <v>0</v>
      </c>
      <c r="AA667" s="22">
        <v>3</v>
      </c>
      <c r="AB667" s="22">
        <v>0</v>
      </c>
      <c r="AC667" s="22">
        <v>0</v>
      </c>
      <c r="AD667" s="22">
        <v>8</v>
      </c>
      <c r="AE667" s="22">
        <v>11</v>
      </c>
    </row>
    <row r="668" spans="2:31" ht="15.95" customHeight="1" x14ac:dyDescent="0.2">
      <c r="B668" s="583" t="s">
        <v>249</v>
      </c>
      <c r="C668" s="584">
        <v>29</v>
      </c>
      <c r="D668" s="584">
        <v>7</v>
      </c>
      <c r="E668" s="584">
        <v>8</v>
      </c>
      <c r="F668" s="584">
        <v>39</v>
      </c>
      <c r="G668" s="584">
        <v>34</v>
      </c>
      <c r="H668" s="584">
        <v>18</v>
      </c>
      <c r="I668" s="584">
        <v>25</v>
      </c>
      <c r="J668" s="670">
        <v>0</v>
      </c>
      <c r="K668" s="670">
        <v>30</v>
      </c>
      <c r="L668" s="670">
        <v>28</v>
      </c>
      <c r="M668" s="683">
        <v>18</v>
      </c>
      <c r="N668" s="685">
        <v>236</v>
      </c>
      <c r="O668" s="26"/>
      <c r="U668" s="281"/>
      <c r="V668" s="262"/>
      <c r="Y668" s="262" t="s">
        <v>249</v>
      </c>
      <c r="Z668" s="22">
        <v>29</v>
      </c>
      <c r="AA668" s="22">
        <v>7</v>
      </c>
      <c r="AB668" s="22">
        <v>8</v>
      </c>
      <c r="AC668" s="22">
        <v>39</v>
      </c>
      <c r="AD668" s="22">
        <v>34</v>
      </c>
      <c r="AE668" s="22">
        <v>117</v>
      </c>
    </row>
    <row r="669" spans="2:31" ht="15.95" customHeight="1" x14ac:dyDescent="0.2">
      <c r="B669" s="583" t="s">
        <v>156</v>
      </c>
      <c r="C669" s="584">
        <v>16</v>
      </c>
      <c r="D669" s="584">
        <v>0</v>
      </c>
      <c r="E669" s="584">
        <v>0</v>
      </c>
      <c r="F669" s="584">
        <v>88</v>
      </c>
      <c r="G669" s="584">
        <v>92</v>
      </c>
      <c r="H669" s="584">
        <v>0</v>
      </c>
      <c r="I669" s="584">
        <v>42</v>
      </c>
      <c r="J669" s="670">
        <v>0</v>
      </c>
      <c r="K669" s="670">
        <v>106</v>
      </c>
      <c r="L669" s="670">
        <v>78</v>
      </c>
      <c r="M669" s="683">
        <v>14</v>
      </c>
      <c r="N669" s="685">
        <v>436</v>
      </c>
      <c r="O669" s="26"/>
      <c r="U669" s="281"/>
      <c r="V669" s="262"/>
      <c r="Y669" s="262" t="s">
        <v>156</v>
      </c>
      <c r="Z669" s="22">
        <v>16</v>
      </c>
      <c r="AA669" s="22">
        <v>0</v>
      </c>
      <c r="AB669" s="22">
        <v>0</v>
      </c>
      <c r="AC669" s="22">
        <v>88</v>
      </c>
      <c r="AD669" s="22">
        <v>92</v>
      </c>
      <c r="AE669" s="22">
        <v>196</v>
      </c>
    </row>
    <row r="670" spans="2:31" ht="15.95" customHeight="1" x14ac:dyDescent="0.2">
      <c r="B670" s="583" t="s">
        <v>170</v>
      </c>
      <c r="C670" s="584">
        <v>0</v>
      </c>
      <c r="D670" s="584">
        <v>0</v>
      </c>
      <c r="E670" s="584">
        <v>0</v>
      </c>
      <c r="F670" s="584">
        <v>0</v>
      </c>
      <c r="G670" s="584">
        <v>0</v>
      </c>
      <c r="H670" s="584">
        <v>0</v>
      </c>
      <c r="I670" s="584">
        <v>0</v>
      </c>
      <c r="J670" s="670">
        <v>0</v>
      </c>
      <c r="K670" s="670">
        <v>0</v>
      </c>
      <c r="L670" s="670">
        <v>0</v>
      </c>
      <c r="M670" s="683">
        <v>0</v>
      </c>
      <c r="N670" s="685">
        <v>0</v>
      </c>
      <c r="O670" s="26"/>
      <c r="U670" s="281"/>
      <c r="V670" s="262"/>
      <c r="Y670" s="262" t="s">
        <v>170</v>
      </c>
      <c r="Z670" s="22">
        <v>0</v>
      </c>
      <c r="AA670" s="22">
        <v>0</v>
      </c>
      <c r="AB670" s="22">
        <v>0</v>
      </c>
      <c r="AC670" s="22">
        <v>0</v>
      </c>
      <c r="AD670" s="22">
        <v>0</v>
      </c>
      <c r="AE670" s="22">
        <v>0</v>
      </c>
    </row>
    <row r="671" spans="2:31" ht="15.95" customHeight="1" x14ac:dyDescent="0.2">
      <c r="B671" s="583" t="s">
        <v>290</v>
      </c>
      <c r="C671" s="584">
        <v>0</v>
      </c>
      <c r="D671" s="584">
        <v>36</v>
      </c>
      <c r="E671" s="584">
        <v>27</v>
      </c>
      <c r="F671" s="584">
        <v>0</v>
      </c>
      <c r="G671" s="584">
        <v>0</v>
      </c>
      <c r="H671" s="584">
        <v>82</v>
      </c>
      <c r="I671" s="584">
        <v>0</v>
      </c>
      <c r="J671" s="670">
        <v>55</v>
      </c>
      <c r="K671" s="670">
        <v>0</v>
      </c>
      <c r="L671" s="670">
        <v>0</v>
      </c>
      <c r="M671" s="683">
        <v>0</v>
      </c>
      <c r="N671" s="685">
        <v>200</v>
      </c>
      <c r="O671" s="26"/>
      <c r="U671" s="281"/>
      <c r="V671" s="262"/>
      <c r="Y671" s="262" t="s">
        <v>290</v>
      </c>
      <c r="Z671" s="22">
        <v>0</v>
      </c>
      <c r="AA671" s="22">
        <v>36</v>
      </c>
      <c r="AB671" s="22">
        <v>27</v>
      </c>
      <c r="AC671" s="22">
        <v>0</v>
      </c>
      <c r="AD671" s="22">
        <v>0</v>
      </c>
      <c r="AE671" s="22">
        <v>63</v>
      </c>
    </row>
    <row r="672" spans="2:31" ht="15.95" customHeight="1" x14ac:dyDescent="0.2">
      <c r="B672" s="583" t="s">
        <v>250</v>
      </c>
      <c r="C672" s="584">
        <v>0</v>
      </c>
      <c r="D672" s="584">
        <v>0</v>
      </c>
      <c r="E672" s="584">
        <v>12</v>
      </c>
      <c r="F672" s="584">
        <v>1</v>
      </c>
      <c r="G672" s="584">
        <v>24</v>
      </c>
      <c r="H672" s="584">
        <v>0</v>
      </c>
      <c r="I672" s="584">
        <v>23</v>
      </c>
      <c r="J672" s="670">
        <v>1</v>
      </c>
      <c r="K672" s="670">
        <v>28</v>
      </c>
      <c r="L672" s="670">
        <v>1</v>
      </c>
      <c r="M672" s="683">
        <v>20</v>
      </c>
      <c r="N672" s="685">
        <v>110</v>
      </c>
      <c r="O672" s="26"/>
      <c r="U672" s="281"/>
      <c r="V672" s="262"/>
      <c r="Y672" s="262" t="s">
        <v>250</v>
      </c>
      <c r="Z672" s="22">
        <v>0</v>
      </c>
      <c r="AA672" s="22">
        <v>0</v>
      </c>
      <c r="AB672" s="22">
        <v>0</v>
      </c>
      <c r="AC672" s="22">
        <v>0</v>
      </c>
      <c r="AD672" s="22">
        <v>0</v>
      </c>
      <c r="AE672" s="22">
        <v>0</v>
      </c>
    </row>
    <row r="673" spans="1:32" ht="15.95" customHeight="1" x14ac:dyDescent="0.2">
      <c r="B673" s="583" t="s">
        <v>152</v>
      </c>
      <c r="C673" s="584">
        <v>0</v>
      </c>
      <c r="D673" s="584">
        <v>0</v>
      </c>
      <c r="E673" s="584">
        <v>0</v>
      </c>
      <c r="F673" s="584">
        <v>0</v>
      </c>
      <c r="G673" s="584">
        <v>0</v>
      </c>
      <c r="H673" s="584">
        <v>0</v>
      </c>
      <c r="I673" s="584">
        <v>0</v>
      </c>
      <c r="J673" s="670">
        <v>0</v>
      </c>
      <c r="K673" s="670">
        <v>0</v>
      </c>
      <c r="L673" s="670">
        <v>2</v>
      </c>
      <c r="M673" s="683">
        <v>0</v>
      </c>
      <c r="N673" s="685">
        <v>2</v>
      </c>
      <c r="O673" s="26"/>
      <c r="U673" s="281"/>
      <c r="V673" s="262"/>
      <c r="Y673" s="262" t="s">
        <v>152</v>
      </c>
      <c r="Z673" s="22">
        <v>0</v>
      </c>
      <c r="AA673" s="22">
        <v>0</v>
      </c>
      <c r="AB673" s="22">
        <v>51</v>
      </c>
      <c r="AC673" s="22">
        <v>20</v>
      </c>
      <c r="AD673" s="22">
        <v>0</v>
      </c>
      <c r="AE673" s="22">
        <v>71</v>
      </c>
    </row>
    <row r="674" spans="1:32" ht="15.95" customHeight="1" x14ac:dyDescent="0.2">
      <c r="B674" s="583" t="s">
        <v>222</v>
      </c>
      <c r="C674" s="584">
        <v>0</v>
      </c>
      <c r="D674" s="584">
        <v>0</v>
      </c>
      <c r="E674" s="584">
        <v>51</v>
      </c>
      <c r="F674" s="584">
        <v>20</v>
      </c>
      <c r="G674" s="584">
        <v>0</v>
      </c>
      <c r="H674" s="584">
        <v>56</v>
      </c>
      <c r="I674" s="584">
        <v>0</v>
      </c>
      <c r="J674" s="670">
        <v>33</v>
      </c>
      <c r="K674" s="670">
        <v>14</v>
      </c>
      <c r="L674" s="670">
        <v>0</v>
      </c>
      <c r="M674" s="683">
        <v>0</v>
      </c>
      <c r="N674" s="685">
        <v>174</v>
      </c>
      <c r="O674" s="26"/>
      <c r="U674" s="281"/>
      <c r="V674" s="262"/>
      <c r="Y674" s="262" t="s">
        <v>222</v>
      </c>
      <c r="Z674" s="22">
        <v>1</v>
      </c>
      <c r="AA674" s="22">
        <v>0</v>
      </c>
      <c r="AB674" s="22">
        <v>1</v>
      </c>
      <c r="AC674" s="22">
        <v>1</v>
      </c>
      <c r="AD674" s="22">
        <v>0</v>
      </c>
      <c r="AE674" s="22">
        <v>3</v>
      </c>
    </row>
    <row r="675" spans="1:32" ht="15.95" customHeight="1" x14ac:dyDescent="0.2">
      <c r="B675" s="583" t="s">
        <v>240</v>
      </c>
      <c r="C675" s="584">
        <v>1</v>
      </c>
      <c r="D675" s="584">
        <v>0</v>
      </c>
      <c r="E675" s="584">
        <v>1</v>
      </c>
      <c r="F675" s="584">
        <v>1</v>
      </c>
      <c r="G675" s="584">
        <v>0</v>
      </c>
      <c r="H675" s="584">
        <v>1</v>
      </c>
      <c r="I675" s="584">
        <v>0</v>
      </c>
      <c r="J675" s="670">
        <v>0</v>
      </c>
      <c r="K675" s="670">
        <v>0</v>
      </c>
      <c r="L675" s="670">
        <v>0</v>
      </c>
      <c r="M675" s="683">
        <v>1</v>
      </c>
      <c r="N675" s="685">
        <v>5</v>
      </c>
      <c r="O675" s="26"/>
      <c r="U675" s="281"/>
      <c r="V675" s="262"/>
      <c r="Y675" s="262" t="s">
        <v>240</v>
      </c>
      <c r="Z675" s="22">
        <v>0</v>
      </c>
      <c r="AA675" s="22">
        <v>0</v>
      </c>
      <c r="AB675" s="22">
        <v>0</v>
      </c>
      <c r="AC675" s="22">
        <v>5</v>
      </c>
      <c r="AD675" s="22">
        <v>0</v>
      </c>
      <c r="AE675" s="22">
        <v>5</v>
      </c>
    </row>
    <row r="676" spans="1:32" ht="15.95" customHeight="1" x14ac:dyDescent="0.2">
      <c r="B676" s="583" t="s">
        <v>272</v>
      </c>
      <c r="C676" s="584">
        <v>0</v>
      </c>
      <c r="D676" s="584">
        <v>0</v>
      </c>
      <c r="E676" s="584">
        <v>0</v>
      </c>
      <c r="F676" s="584">
        <v>5</v>
      </c>
      <c r="G676" s="584">
        <v>0</v>
      </c>
      <c r="H676" s="584">
        <v>0</v>
      </c>
      <c r="I676" s="584">
        <v>0</v>
      </c>
      <c r="J676" s="670">
        <v>0</v>
      </c>
      <c r="K676" s="670">
        <v>4</v>
      </c>
      <c r="L676" s="670">
        <v>0</v>
      </c>
      <c r="M676" s="683">
        <v>3</v>
      </c>
      <c r="N676" s="685">
        <v>12</v>
      </c>
      <c r="O676" s="26"/>
      <c r="U676" s="281"/>
      <c r="V676" s="262"/>
      <c r="Y676" s="262" t="s">
        <v>272</v>
      </c>
      <c r="Z676" s="22">
        <v>0</v>
      </c>
      <c r="AA676" s="22">
        <v>0</v>
      </c>
      <c r="AB676" s="22">
        <v>3</v>
      </c>
      <c r="AC676" s="22">
        <v>14</v>
      </c>
      <c r="AD676" s="22">
        <v>0</v>
      </c>
      <c r="AE676" s="22">
        <v>17</v>
      </c>
    </row>
    <row r="677" spans="1:32" ht="15.95" customHeight="1" x14ac:dyDescent="0.2">
      <c r="B677" s="583" t="s">
        <v>270</v>
      </c>
      <c r="C677" s="584">
        <v>0</v>
      </c>
      <c r="D677" s="584">
        <v>0</v>
      </c>
      <c r="E677" s="584">
        <v>3</v>
      </c>
      <c r="F677" s="584">
        <v>14</v>
      </c>
      <c r="G677" s="584">
        <v>0</v>
      </c>
      <c r="H677" s="584">
        <v>3</v>
      </c>
      <c r="I677" s="584">
        <v>0</v>
      </c>
      <c r="J677" s="670">
        <v>0</v>
      </c>
      <c r="K677" s="670">
        <v>7</v>
      </c>
      <c r="L677" s="670">
        <v>0</v>
      </c>
      <c r="M677" s="683">
        <v>0</v>
      </c>
      <c r="N677" s="685">
        <v>27</v>
      </c>
      <c r="O677" s="26"/>
      <c r="U677" s="281"/>
      <c r="V677" s="262"/>
      <c r="Y677" s="262" t="s">
        <v>270</v>
      </c>
      <c r="Z677" s="22">
        <v>0</v>
      </c>
      <c r="AA677" s="22">
        <v>0</v>
      </c>
      <c r="AB677" s="22">
        <v>21</v>
      </c>
      <c r="AC677" s="22">
        <v>37</v>
      </c>
      <c r="AD677" s="22">
        <v>0</v>
      </c>
      <c r="AE677" s="22">
        <v>58</v>
      </c>
    </row>
    <row r="678" spans="1:32" ht="15.95" customHeight="1" x14ac:dyDescent="0.2">
      <c r="B678" s="583" t="s">
        <v>241</v>
      </c>
      <c r="C678" s="584">
        <v>0</v>
      </c>
      <c r="D678" s="584">
        <v>0</v>
      </c>
      <c r="E678" s="584">
        <v>21</v>
      </c>
      <c r="F678" s="584">
        <v>37</v>
      </c>
      <c r="G678" s="584">
        <v>0</v>
      </c>
      <c r="H678" s="584">
        <v>16</v>
      </c>
      <c r="I678" s="584">
        <v>0</v>
      </c>
      <c r="J678" s="670">
        <v>9</v>
      </c>
      <c r="K678" s="670">
        <v>17</v>
      </c>
      <c r="L678" s="670">
        <v>0</v>
      </c>
      <c r="M678" s="683">
        <v>17</v>
      </c>
      <c r="N678" s="685">
        <v>117</v>
      </c>
      <c r="O678" s="26"/>
      <c r="U678" s="281"/>
      <c r="V678" s="262"/>
      <c r="Y678" s="262" t="s">
        <v>241</v>
      </c>
      <c r="Z678" s="22">
        <v>0</v>
      </c>
      <c r="AA678" s="22">
        <v>0</v>
      </c>
      <c r="AB678" s="22">
        <v>12</v>
      </c>
      <c r="AC678" s="22">
        <v>1</v>
      </c>
      <c r="AD678" s="22">
        <v>24</v>
      </c>
      <c r="AE678" s="22">
        <v>37</v>
      </c>
    </row>
    <row r="679" spans="1:32" ht="15.95" customHeight="1" thickBot="1" x14ac:dyDescent="0.25">
      <c r="B679" s="651" t="s">
        <v>184</v>
      </c>
      <c r="C679" s="652">
        <v>0</v>
      </c>
      <c r="D679" s="652">
        <v>0</v>
      </c>
      <c r="E679" s="652">
        <v>0</v>
      </c>
      <c r="F679" s="652">
        <v>0</v>
      </c>
      <c r="G679" s="652">
        <v>0</v>
      </c>
      <c r="H679" s="652">
        <v>0</v>
      </c>
      <c r="I679" s="652">
        <v>0</v>
      </c>
      <c r="J679" s="671">
        <v>0</v>
      </c>
      <c r="K679" s="670">
        <v>0</v>
      </c>
      <c r="L679" s="670">
        <v>0</v>
      </c>
      <c r="M679" s="683">
        <v>0</v>
      </c>
      <c r="N679" s="685">
        <v>0</v>
      </c>
      <c r="O679" s="26"/>
      <c r="U679" s="281"/>
      <c r="V679" s="262"/>
      <c r="Y679" s="262" t="s">
        <v>184</v>
      </c>
      <c r="Z679" s="22">
        <v>0</v>
      </c>
      <c r="AA679" s="22">
        <v>0</v>
      </c>
      <c r="AB679" s="22">
        <v>0</v>
      </c>
      <c r="AC679" s="22">
        <v>0</v>
      </c>
      <c r="AD679" s="22">
        <v>0</v>
      </c>
      <c r="AE679" s="22">
        <v>0</v>
      </c>
    </row>
    <row r="680" spans="1:32" ht="13.5" thickBot="1" x14ac:dyDescent="0.25">
      <c r="B680" s="653" t="s">
        <v>408</v>
      </c>
      <c r="C680" s="654">
        <v>561</v>
      </c>
      <c r="D680" s="654">
        <v>450</v>
      </c>
      <c r="E680" s="654">
        <v>1105</v>
      </c>
      <c r="F680" s="654">
        <v>908</v>
      </c>
      <c r="G680" s="654">
        <v>1309</v>
      </c>
      <c r="H680" s="654">
        <v>1329</v>
      </c>
      <c r="I680" s="655">
        <v>1279</v>
      </c>
      <c r="J680" s="660">
        <v>1170</v>
      </c>
      <c r="K680" s="660">
        <v>946</v>
      </c>
      <c r="L680" s="660">
        <v>1217</v>
      </c>
      <c r="M680" s="684">
        <v>633</v>
      </c>
      <c r="N680" s="660">
        <v>10907</v>
      </c>
      <c r="O680" s="26"/>
      <c r="U680" s="281"/>
      <c r="V680" s="262"/>
      <c r="Y680" s="262" t="s">
        <v>408</v>
      </c>
      <c r="Z680" s="22">
        <v>561</v>
      </c>
      <c r="AA680" s="22">
        <v>449</v>
      </c>
      <c r="AB680" s="22">
        <v>1105</v>
      </c>
      <c r="AC680" s="22">
        <v>908</v>
      </c>
      <c r="AD680" s="22">
        <v>1309</v>
      </c>
      <c r="AE680" s="22">
        <v>4332</v>
      </c>
    </row>
    <row r="683" spans="1:32" ht="23.1" customHeight="1" x14ac:dyDescent="0.2">
      <c r="A683" s="25"/>
      <c r="B683" s="699" t="s">
        <v>544</v>
      </c>
      <c r="C683" s="699"/>
      <c r="D683" s="699"/>
      <c r="E683" s="699"/>
      <c r="F683" s="699"/>
      <c r="G683" s="699"/>
      <c r="H683" s="699"/>
      <c r="I683" s="699"/>
      <c r="J683" s="699"/>
      <c r="K683" s="699"/>
      <c r="L683" s="699"/>
      <c r="M683" s="699"/>
      <c r="N683" s="699"/>
      <c r="Z683" s="262" t="s">
        <v>394</v>
      </c>
    </row>
    <row r="684" spans="1:32" ht="23.1" customHeight="1" thickBot="1" x14ac:dyDescent="0.25">
      <c r="A684" s="25"/>
      <c r="B684" s="700"/>
      <c r="C684" s="700"/>
      <c r="D684" s="700"/>
      <c r="E684" s="700"/>
      <c r="F684" s="700"/>
      <c r="G684" s="700"/>
      <c r="H684" s="700"/>
      <c r="I684" s="700"/>
      <c r="J684" s="700"/>
      <c r="K684" s="700"/>
      <c r="L684" s="700"/>
      <c r="M684" s="700"/>
      <c r="N684" s="700"/>
      <c r="Z684" s="262" t="s">
        <v>410</v>
      </c>
    </row>
    <row r="685" spans="1:32" ht="13.5" thickBot="1" x14ac:dyDescent="0.25">
      <c r="B685" s="660" t="s">
        <v>43</v>
      </c>
      <c r="C685" s="660" t="s">
        <v>402</v>
      </c>
      <c r="D685" s="660" t="s">
        <v>403</v>
      </c>
      <c r="E685" s="660" t="s">
        <v>404</v>
      </c>
      <c r="F685" s="660" t="s">
        <v>405</v>
      </c>
      <c r="G685" s="660" t="s">
        <v>406</v>
      </c>
      <c r="H685" s="660" t="s">
        <v>419</v>
      </c>
      <c r="I685" s="660" t="s">
        <v>426</v>
      </c>
      <c r="J685" s="660" t="s">
        <v>435</v>
      </c>
      <c r="K685" s="669" t="s">
        <v>447</v>
      </c>
      <c r="L685" s="669" t="s">
        <v>492</v>
      </c>
      <c r="M685" s="681" t="s">
        <v>546</v>
      </c>
      <c r="N685" s="669" t="s">
        <v>407</v>
      </c>
      <c r="Z685" s="262" t="s">
        <v>43</v>
      </c>
      <c r="AA685" s="22" t="s">
        <v>402</v>
      </c>
      <c r="AB685" s="22" t="s">
        <v>403</v>
      </c>
      <c r="AC685" s="22" t="s">
        <v>404</v>
      </c>
      <c r="AD685" s="22" t="s">
        <v>405</v>
      </c>
      <c r="AE685" s="22" t="s">
        <v>406</v>
      </c>
      <c r="AF685" s="22" t="s">
        <v>407</v>
      </c>
    </row>
    <row r="686" spans="1:32" ht="15.95" customHeight="1" x14ac:dyDescent="0.2">
      <c r="B686" s="656" t="s">
        <v>45</v>
      </c>
      <c r="C686" s="657">
        <v>19</v>
      </c>
      <c r="D686" s="584">
        <v>32</v>
      </c>
      <c r="E686" s="584">
        <v>22</v>
      </c>
      <c r="F686" s="584">
        <v>14</v>
      </c>
      <c r="G686" s="584">
        <v>23</v>
      </c>
      <c r="H686" s="584">
        <v>56</v>
      </c>
      <c r="I686" s="584">
        <v>45</v>
      </c>
      <c r="J686" s="584">
        <v>22</v>
      </c>
      <c r="K686" s="672">
        <v>0</v>
      </c>
      <c r="L686" s="672">
        <v>13</v>
      </c>
      <c r="M686" s="682">
        <v>56</v>
      </c>
      <c r="N686" s="685">
        <v>302</v>
      </c>
      <c r="Z686" s="262" t="s">
        <v>45</v>
      </c>
      <c r="AA686" s="22">
        <v>19</v>
      </c>
      <c r="AB686" s="22">
        <v>32</v>
      </c>
      <c r="AC686" s="22">
        <v>22</v>
      </c>
      <c r="AD686" s="22">
        <v>14</v>
      </c>
      <c r="AE686" s="22">
        <v>23</v>
      </c>
      <c r="AF686" s="22">
        <v>110</v>
      </c>
    </row>
    <row r="687" spans="1:32" ht="15.95" customHeight="1" x14ac:dyDescent="0.2">
      <c r="B687" s="583" t="s">
        <v>46</v>
      </c>
      <c r="C687" s="584">
        <v>22</v>
      </c>
      <c r="D687" s="584">
        <v>90</v>
      </c>
      <c r="E687" s="584">
        <v>45</v>
      </c>
      <c r="F687" s="584">
        <v>140</v>
      </c>
      <c r="G687" s="584">
        <v>362</v>
      </c>
      <c r="H687" s="584">
        <v>195</v>
      </c>
      <c r="I687" s="584">
        <v>101</v>
      </c>
      <c r="J687" s="584">
        <v>78</v>
      </c>
      <c r="K687" s="670">
        <v>117</v>
      </c>
      <c r="L687" s="670">
        <v>36</v>
      </c>
      <c r="M687" s="683">
        <v>146</v>
      </c>
      <c r="N687" s="685">
        <v>1332</v>
      </c>
      <c r="Z687" s="262" t="s">
        <v>46</v>
      </c>
      <c r="AA687" s="22">
        <v>22</v>
      </c>
      <c r="AB687" s="22">
        <v>90</v>
      </c>
      <c r="AC687" s="22">
        <v>45</v>
      </c>
      <c r="AD687" s="22">
        <v>140</v>
      </c>
      <c r="AE687" s="22">
        <v>362</v>
      </c>
      <c r="AF687" s="22">
        <v>659</v>
      </c>
    </row>
    <row r="688" spans="1:32" ht="15.95" customHeight="1" x14ac:dyDescent="0.2">
      <c r="B688" s="583" t="s">
        <v>47</v>
      </c>
      <c r="C688" s="584">
        <v>15</v>
      </c>
      <c r="D688" s="584">
        <v>20</v>
      </c>
      <c r="E688" s="584">
        <v>8</v>
      </c>
      <c r="F688" s="584">
        <v>11</v>
      </c>
      <c r="G688" s="584">
        <v>7</v>
      </c>
      <c r="H688" s="584">
        <v>16</v>
      </c>
      <c r="I688" s="584">
        <v>5</v>
      </c>
      <c r="J688" s="584">
        <v>3</v>
      </c>
      <c r="K688" s="670">
        <v>41</v>
      </c>
      <c r="L688" s="670">
        <v>20</v>
      </c>
      <c r="M688" s="683">
        <v>3</v>
      </c>
      <c r="N688" s="685">
        <v>149</v>
      </c>
      <c r="Z688" s="262" t="s">
        <v>47</v>
      </c>
      <c r="AA688" s="22">
        <v>15</v>
      </c>
      <c r="AB688" s="22">
        <v>20</v>
      </c>
      <c r="AC688" s="22">
        <v>8</v>
      </c>
      <c r="AD688" s="22">
        <v>11</v>
      </c>
      <c r="AE688" s="22">
        <v>7</v>
      </c>
      <c r="AF688" s="22">
        <v>61</v>
      </c>
    </row>
    <row r="689" spans="2:32" ht="15.95" customHeight="1" x14ac:dyDescent="0.2">
      <c r="B689" s="583" t="s">
        <v>48</v>
      </c>
      <c r="C689" s="584">
        <v>0</v>
      </c>
      <c r="D689" s="584">
        <v>0</v>
      </c>
      <c r="E689" s="584">
        <v>0</v>
      </c>
      <c r="F689" s="584">
        <v>0</v>
      </c>
      <c r="G689" s="584">
        <v>0</v>
      </c>
      <c r="H689" s="584">
        <v>1</v>
      </c>
      <c r="I689" s="584">
        <v>0</v>
      </c>
      <c r="J689" s="584">
        <v>0</v>
      </c>
      <c r="K689" s="670">
        <v>0</v>
      </c>
      <c r="L689" s="670">
        <v>1</v>
      </c>
      <c r="M689" s="683">
        <v>30</v>
      </c>
      <c r="N689" s="685">
        <v>32</v>
      </c>
      <c r="Z689" s="262" t="s">
        <v>48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83" t="s">
        <v>49</v>
      </c>
      <c r="C690" s="584">
        <v>0</v>
      </c>
      <c r="D690" s="584">
        <v>0</v>
      </c>
      <c r="E690" s="584">
        <v>0</v>
      </c>
      <c r="F690" s="584">
        <v>0</v>
      </c>
      <c r="G690" s="584">
        <v>0</v>
      </c>
      <c r="H690" s="584">
        <v>0</v>
      </c>
      <c r="I690" s="584">
        <v>0</v>
      </c>
      <c r="J690" s="584">
        <v>0</v>
      </c>
      <c r="K690" s="670">
        <v>0</v>
      </c>
      <c r="L690" s="670">
        <v>0</v>
      </c>
      <c r="M690" s="683">
        <v>0</v>
      </c>
      <c r="N690" s="685">
        <v>0</v>
      </c>
      <c r="Z690" s="262" t="s">
        <v>49</v>
      </c>
      <c r="AA690" s="22">
        <v>0</v>
      </c>
      <c r="AB690" s="22">
        <v>0</v>
      </c>
      <c r="AC690" s="22">
        <v>0</v>
      </c>
      <c r="AD690" s="22">
        <v>0</v>
      </c>
      <c r="AE690" s="22">
        <v>0</v>
      </c>
      <c r="AF690" s="22">
        <v>0</v>
      </c>
    </row>
    <row r="691" spans="2:32" ht="15.95" customHeight="1" x14ac:dyDescent="0.2">
      <c r="B691" s="583" t="s">
        <v>50</v>
      </c>
      <c r="C691" s="584">
        <v>3</v>
      </c>
      <c r="D691" s="584">
        <v>8</v>
      </c>
      <c r="E691" s="584">
        <v>4</v>
      </c>
      <c r="F691" s="584">
        <v>6</v>
      </c>
      <c r="G691" s="584">
        <v>1</v>
      </c>
      <c r="H691" s="584">
        <v>1</v>
      </c>
      <c r="I691" s="584">
        <v>0</v>
      </c>
      <c r="J691" s="584">
        <v>0</v>
      </c>
      <c r="K691" s="670">
        <v>0</v>
      </c>
      <c r="L691" s="670">
        <v>3</v>
      </c>
      <c r="M691" s="683">
        <v>2</v>
      </c>
      <c r="N691" s="685">
        <v>28</v>
      </c>
      <c r="Z691" s="262" t="s">
        <v>50</v>
      </c>
      <c r="AA691" s="22">
        <v>3</v>
      </c>
      <c r="AB691" s="22">
        <v>8</v>
      </c>
      <c r="AC691" s="22">
        <v>4</v>
      </c>
      <c r="AD691" s="22">
        <v>6</v>
      </c>
      <c r="AE691" s="22">
        <v>1</v>
      </c>
      <c r="AF691" s="22">
        <v>22</v>
      </c>
    </row>
    <row r="692" spans="2:32" ht="15.95" customHeight="1" x14ac:dyDescent="0.2">
      <c r="B692" s="583" t="s">
        <v>145</v>
      </c>
      <c r="C692" s="584">
        <v>2</v>
      </c>
      <c r="D692" s="584">
        <v>0</v>
      </c>
      <c r="E692" s="584">
        <v>31</v>
      </c>
      <c r="F692" s="584">
        <v>0</v>
      </c>
      <c r="G692" s="584">
        <v>17</v>
      </c>
      <c r="H692" s="584">
        <v>3</v>
      </c>
      <c r="I692" s="584">
        <v>11</v>
      </c>
      <c r="J692" s="584">
        <v>1</v>
      </c>
      <c r="K692" s="670">
        <v>2</v>
      </c>
      <c r="L692" s="670">
        <v>0</v>
      </c>
      <c r="M692" s="683">
        <v>16</v>
      </c>
      <c r="N692" s="685">
        <v>83</v>
      </c>
      <c r="Z692" s="262" t="s">
        <v>145</v>
      </c>
      <c r="AA692" s="22">
        <v>2</v>
      </c>
      <c r="AB692" s="22">
        <v>0</v>
      </c>
      <c r="AC692" s="22">
        <v>31</v>
      </c>
      <c r="AD692" s="22">
        <v>0</v>
      </c>
      <c r="AE692" s="22">
        <v>17</v>
      </c>
      <c r="AF692" s="22">
        <v>50</v>
      </c>
    </row>
    <row r="693" spans="2:32" ht="15.95" customHeight="1" x14ac:dyDescent="0.2">
      <c r="B693" s="583" t="s">
        <v>245</v>
      </c>
      <c r="C693" s="584">
        <v>13</v>
      </c>
      <c r="D693" s="584">
        <v>85</v>
      </c>
      <c r="E693" s="584">
        <v>8</v>
      </c>
      <c r="F693" s="584">
        <v>11</v>
      </c>
      <c r="G693" s="584">
        <v>5</v>
      </c>
      <c r="H693" s="584">
        <v>1</v>
      </c>
      <c r="I693" s="584">
        <v>1</v>
      </c>
      <c r="J693" s="584">
        <v>69</v>
      </c>
      <c r="K693" s="670">
        <v>89</v>
      </c>
      <c r="L693" s="670">
        <v>128</v>
      </c>
      <c r="M693" s="683">
        <v>44</v>
      </c>
      <c r="N693" s="685">
        <v>454</v>
      </c>
      <c r="Z693" s="262" t="s">
        <v>245</v>
      </c>
      <c r="AA693" s="22">
        <v>13</v>
      </c>
      <c r="AB693" s="22">
        <v>86</v>
      </c>
      <c r="AC693" s="22">
        <v>8</v>
      </c>
      <c r="AD693" s="22">
        <v>11</v>
      </c>
      <c r="AE693" s="22">
        <v>5</v>
      </c>
      <c r="AF693" s="22">
        <v>123</v>
      </c>
    </row>
    <row r="694" spans="2:32" ht="15.95" customHeight="1" x14ac:dyDescent="0.2">
      <c r="B694" s="583" t="s">
        <v>51</v>
      </c>
      <c r="C694" s="584">
        <v>1</v>
      </c>
      <c r="D694" s="584">
        <v>1</v>
      </c>
      <c r="E694" s="584">
        <v>1</v>
      </c>
      <c r="F694" s="584">
        <v>156</v>
      </c>
      <c r="G694" s="584">
        <v>24</v>
      </c>
      <c r="H694" s="584">
        <v>15</v>
      </c>
      <c r="I694" s="584">
        <v>29</v>
      </c>
      <c r="J694" s="584">
        <v>0</v>
      </c>
      <c r="K694" s="670">
        <v>37</v>
      </c>
      <c r="L694" s="670">
        <v>5</v>
      </c>
      <c r="M694" s="683">
        <v>1</v>
      </c>
      <c r="N694" s="685">
        <v>270</v>
      </c>
      <c r="Z694" s="262" t="s">
        <v>51</v>
      </c>
      <c r="AA694" s="22">
        <v>1</v>
      </c>
      <c r="AB694" s="22">
        <v>1</v>
      </c>
      <c r="AC694" s="22">
        <v>1</v>
      </c>
      <c r="AD694" s="22">
        <v>156</v>
      </c>
      <c r="AE694" s="22">
        <v>24</v>
      </c>
      <c r="AF694" s="22">
        <v>183</v>
      </c>
    </row>
    <row r="695" spans="2:32" ht="15.95" customHeight="1" x14ac:dyDescent="0.2">
      <c r="B695" s="583" t="s">
        <v>246</v>
      </c>
      <c r="C695" s="584">
        <v>0</v>
      </c>
      <c r="D695" s="584">
        <v>5</v>
      </c>
      <c r="E695" s="584">
        <v>1</v>
      </c>
      <c r="F695" s="584">
        <v>4</v>
      </c>
      <c r="G695" s="584">
        <v>4</v>
      </c>
      <c r="H695" s="584">
        <v>4</v>
      </c>
      <c r="I695" s="584">
        <v>2</v>
      </c>
      <c r="J695" s="584">
        <v>5</v>
      </c>
      <c r="K695" s="670">
        <v>1</v>
      </c>
      <c r="L695" s="670">
        <v>8</v>
      </c>
      <c r="M695" s="683">
        <v>1</v>
      </c>
      <c r="N695" s="685">
        <v>35</v>
      </c>
      <c r="Z695" s="262" t="s">
        <v>246</v>
      </c>
      <c r="AA695" s="22">
        <v>0</v>
      </c>
      <c r="AB695" s="22">
        <v>5</v>
      </c>
      <c r="AC695" s="22">
        <v>1</v>
      </c>
      <c r="AD695" s="22">
        <v>4</v>
      </c>
      <c r="AE695" s="22">
        <v>4</v>
      </c>
      <c r="AF695" s="22">
        <v>14</v>
      </c>
    </row>
    <row r="696" spans="2:32" ht="15.95" customHeight="1" x14ac:dyDescent="0.2">
      <c r="B696" s="583" t="s">
        <v>247</v>
      </c>
      <c r="C696" s="584">
        <v>0</v>
      </c>
      <c r="D696" s="584">
        <v>0</v>
      </c>
      <c r="E696" s="584">
        <v>0</v>
      </c>
      <c r="F696" s="584">
        <v>0</v>
      </c>
      <c r="G696" s="584">
        <v>0</v>
      </c>
      <c r="H696" s="584">
        <v>0</v>
      </c>
      <c r="I696" s="584">
        <v>0</v>
      </c>
      <c r="J696" s="584">
        <v>0</v>
      </c>
      <c r="K696" s="670">
        <v>0</v>
      </c>
      <c r="L696" s="670">
        <v>0</v>
      </c>
      <c r="M696" s="683">
        <v>42</v>
      </c>
      <c r="N696" s="685">
        <v>42</v>
      </c>
      <c r="Z696" s="262" t="s">
        <v>247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83" t="s">
        <v>62</v>
      </c>
      <c r="C697" s="584">
        <v>0</v>
      </c>
      <c r="D697" s="584">
        <v>0</v>
      </c>
      <c r="E697" s="584">
        <v>0</v>
      </c>
      <c r="F697" s="584">
        <v>0</v>
      </c>
      <c r="G697" s="584">
        <v>0</v>
      </c>
      <c r="H697" s="584">
        <v>0</v>
      </c>
      <c r="I697" s="584">
        <v>0</v>
      </c>
      <c r="J697" s="584">
        <v>0</v>
      </c>
      <c r="K697" s="670">
        <v>0</v>
      </c>
      <c r="L697" s="670">
        <v>0</v>
      </c>
      <c r="M697" s="683">
        <v>0</v>
      </c>
      <c r="N697" s="685">
        <v>0</v>
      </c>
      <c r="Z697" s="262" t="s">
        <v>62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83" t="s">
        <v>248</v>
      </c>
      <c r="C698" s="584">
        <v>0</v>
      </c>
      <c r="D698" s="584">
        <v>0</v>
      </c>
      <c r="E698" s="584">
        <v>0</v>
      </c>
      <c r="F698" s="584">
        <v>0</v>
      </c>
      <c r="G698" s="584">
        <v>0</v>
      </c>
      <c r="H698" s="584">
        <v>0</v>
      </c>
      <c r="I698" s="584">
        <v>0</v>
      </c>
      <c r="J698" s="584">
        <v>0</v>
      </c>
      <c r="K698" s="670">
        <v>0</v>
      </c>
      <c r="L698" s="670">
        <v>0</v>
      </c>
      <c r="M698" s="683">
        <v>0</v>
      </c>
      <c r="N698" s="685">
        <v>0</v>
      </c>
      <c r="Z698" s="262" t="s">
        <v>248</v>
      </c>
      <c r="AA698" s="22">
        <v>0</v>
      </c>
      <c r="AB698" s="22">
        <v>0</v>
      </c>
      <c r="AC698" s="22">
        <v>0</v>
      </c>
      <c r="AD698" s="22">
        <v>0</v>
      </c>
      <c r="AE698" s="22">
        <v>0</v>
      </c>
      <c r="AF698" s="22">
        <v>0</v>
      </c>
    </row>
    <row r="699" spans="2:32" ht="15.95" customHeight="1" x14ac:dyDescent="0.2">
      <c r="B699" s="583" t="s">
        <v>249</v>
      </c>
      <c r="C699" s="584">
        <v>0</v>
      </c>
      <c r="D699" s="584">
        <v>1</v>
      </c>
      <c r="E699" s="584">
        <v>1</v>
      </c>
      <c r="F699" s="584">
        <v>0</v>
      </c>
      <c r="G699" s="584">
        <v>0</v>
      </c>
      <c r="H699" s="584">
        <v>0</v>
      </c>
      <c r="I699" s="584">
        <v>0</v>
      </c>
      <c r="J699" s="584">
        <v>0</v>
      </c>
      <c r="K699" s="670">
        <v>0</v>
      </c>
      <c r="L699" s="670">
        <v>0</v>
      </c>
      <c r="M699" s="683">
        <v>3</v>
      </c>
      <c r="N699" s="685">
        <v>5</v>
      </c>
      <c r="Z699" s="262" t="s">
        <v>249</v>
      </c>
      <c r="AA699" s="22">
        <v>0</v>
      </c>
      <c r="AB699" s="22">
        <v>1</v>
      </c>
      <c r="AC699" s="22">
        <v>1</v>
      </c>
      <c r="AD699" s="22">
        <v>0</v>
      </c>
      <c r="AE699" s="22">
        <v>0</v>
      </c>
      <c r="AF699" s="22">
        <v>2</v>
      </c>
    </row>
    <row r="700" spans="2:32" ht="15.95" customHeight="1" x14ac:dyDescent="0.2">
      <c r="B700" s="583" t="s">
        <v>156</v>
      </c>
      <c r="C700" s="584">
        <v>0</v>
      </c>
      <c r="D700" s="584">
        <v>0</v>
      </c>
      <c r="E700" s="584">
        <v>0</v>
      </c>
      <c r="F700" s="584">
        <v>0</v>
      </c>
      <c r="G700" s="584">
        <v>0</v>
      </c>
      <c r="H700" s="584">
        <v>0</v>
      </c>
      <c r="I700" s="584">
        <v>0</v>
      </c>
      <c r="J700" s="584">
        <v>0</v>
      </c>
      <c r="K700" s="670">
        <v>0</v>
      </c>
      <c r="L700" s="670">
        <v>0</v>
      </c>
      <c r="M700" s="683">
        <v>0</v>
      </c>
      <c r="N700" s="685">
        <v>0</v>
      </c>
      <c r="Z700" s="262" t="s">
        <v>156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83" t="s">
        <v>170</v>
      </c>
      <c r="C701" s="584">
        <v>0</v>
      </c>
      <c r="D701" s="584">
        <v>0</v>
      </c>
      <c r="E701" s="584">
        <v>0</v>
      </c>
      <c r="F701" s="584">
        <v>0</v>
      </c>
      <c r="G701" s="584">
        <v>0</v>
      </c>
      <c r="H701" s="584">
        <v>0</v>
      </c>
      <c r="I701" s="584">
        <v>0</v>
      </c>
      <c r="J701" s="584">
        <v>0</v>
      </c>
      <c r="K701" s="670">
        <v>0</v>
      </c>
      <c r="L701" s="670">
        <v>0</v>
      </c>
      <c r="M701" s="683">
        <v>0</v>
      </c>
      <c r="N701" s="685">
        <v>0</v>
      </c>
      <c r="Z701" s="262" t="s">
        <v>170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83" t="s">
        <v>290</v>
      </c>
      <c r="C702" s="584">
        <v>0</v>
      </c>
      <c r="D702" s="584">
        <v>0</v>
      </c>
      <c r="E702" s="584">
        <v>0</v>
      </c>
      <c r="F702" s="584">
        <v>0</v>
      </c>
      <c r="G702" s="584">
        <v>0</v>
      </c>
      <c r="H702" s="584">
        <v>0</v>
      </c>
      <c r="I702" s="584">
        <v>0</v>
      </c>
      <c r="J702" s="584">
        <v>0</v>
      </c>
      <c r="K702" s="670">
        <v>0</v>
      </c>
      <c r="L702" s="670">
        <v>0</v>
      </c>
      <c r="M702" s="683">
        <v>0</v>
      </c>
      <c r="N702" s="685">
        <v>0</v>
      </c>
      <c r="Z702" s="262" t="s">
        <v>290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83" t="s">
        <v>250</v>
      </c>
      <c r="C703" s="584">
        <v>0</v>
      </c>
      <c r="D703" s="584">
        <v>0</v>
      </c>
      <c r="E703" s="584">
        <v>0</v>
      </c>
      <c r="F703" s="584">
        <v>0</v>
      </c>
      <c r="G703" s="584">
        <v>0</v>
      </c>
      <c r="H703" s="584">
        <v>0</v>
      </c>
      <c r="I703" s="584">
        <v>0</v>
      </c>
      <c r="J703" s="584">
        <v>0</v>
      </c>
      <c r="K703" s="670">
        <v>0</v>
      </c>
      <c r="L703" s="670">
        <v>0</v>
      </c>
      <c r="M703" s="683">
        <v>0</v>
      </c>
      <c r="N703" s="685">
        <v>0</v>
      </c>
      <c r="Z703" s="262" t="s">
        <v>250</v>
      </c>
      <c r="AA703" s="22">
        <v>0</v>
      </c>
      <c r="AB703" s="22">
        <v>0</v>
      </c>
      <c r="AC703" s="22">
        <v>0</v>
      </c>
      <c r="AD703" s="22">
        <v>0</v>
      </c>
      <c r="AE703" s="22">
        <v>0</v>
      </c>
      <c r="AF703" s="22">
        <v>0</v>
      </c>
    </row>
    <row r="704" spans="2:32" ht="15.95" customHeight="1" x14ac:dyDescent="0.2">
      <c r="B704" s="583" t="s">
        <v>152</v>
      </c>
      <c r="C704" s="584">
        <v>9</v>
      </c>
      <c r="D704" s="584">
        <v>6</v>
      </c>
      <c r="E704" s="584">
        <v>0</v>
      </c>
      <c r="F704" s="584">
        <v>6</v>
      </c>
      <c r="G704" s="584">
        <v>0</v>
      </c>
      <c r="H704" s="584">
        <v>1</v>
      </c>
      <c r="I704" s="584">
        <v>0</v>
      </c>
      <c r="J704" s="584">
        <v>4</v>
      </c>
      <c r="K704" s="670">
        <v>0</v>
      </c>
      <c r="L704" s="670">
        <v>0</v>
      </c>
      <c r="M704" s="683">
        <v>0</v>
      </c>
      <c r="N704" s="685">
        <v>26</v>
      </c>
      <c r="Z704" s="262" t="s">
        <v>152</v>
      </c>
      <c r="AA704" s="22">
        <v>9</v>
      </c>
      <c r="AB704" s="22">
        <v>6</v>
      </c>
      <c r="AC704" s="22">
        <v>0</v>
      </c>
      <c r="AD704" s="22">
        <v>6</v>
      </c>
      <c r="AE704" s="22">
        <v>0</v>
      </c>
      <c r="AF704" s="22">
        <v>21</v>
      </c>
    </row>
    <row r="705" spans="2:32" ht="15.95" customHeight="1" x14ac:dyDescent="0.2">
      <c r="B705" s="583" t="s">
        <v>222</v>
      </c>
      <c r="C705" s="584">
        <v>0</v>
      </c>
      <c r="D705" s="584">
        <v>0</v>
      </c>
      <c r="E705" s="584">
        <v>0</v>
      </c>
      <c r="F705" s="584">
        <v>0</v>
      </c>
      <c r="G705" s="584">
        <v>0</v>
      </c>
      <c r="H705" s="584">
        <v>0</v>
      </c>
      <c r="I705" s="584">
        <v>0</v>
      </c>
      <c r="J705" s="584">
        <v>0</v>
      </c>
      <c r="K705" s="670">
        <v>0</v>
      </c>
      <c r="L705" s="670">
        <v>0</v>
      </c>
      <c r="M705" s="683">
        <v>0</v>
      </c>
      <c r="N705" s="685">
        <v>0</v>
      </c>
      <c r="Z705" s="262" t="s">
        <v>222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83" t="s">
        <v>240</v>
      </c>
      <c r="C706" s="584">
        <v>0</v>
      </c>
      <c r="D706" s="584">
        <v>0</v>
      </c>
      <c r="E706" s="584">
        <v>0</v>
      </c>
      <c r="F706" s="584">
        <v>0</v>
      </c>
      <c r="G706" s="584">
        <v>0</v>
      </c>
      <c r="H706" s="584">
        <v>0</v>
      </c>
      <c r="I706" s="584">
        <v>0</v>
      </c>
      <c r="J706" s="584">
        <v>0</v>
      </c>
      <c r="K706" s="670">
        <v>0</v>
      </c>
      <c r="L706" s="670">
        <v>0</v>
      </c>
      <c r="M706" s="683">
        <v>0</v>
      </c>
      <c r="N706" s="685">
        <v>0</v>
      </c>
      <c r="Z706" s="262" t="s">
        <v>240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83" t="s">
        <v>272</v>
      </c>
      <c r="C707" s="584">
        <v>0</v>
      </c>
      <c r="D707" s="584">
        <v>0</v>
      </c>
      <c r="E707" s="584">
        <v>0</v>
      </c>
      <c r="F707" s="584">
        <v>0</v>
      </c>
      <c r="G707" s="584">
        <v>0</v>
      </c>
      <c r="H707" s="584">
        <v>0</v>
      </c>
      <c r="I707" s="584">
        <v>0</v>
      </c>
      <c r="J707" s="584">
        <v>0</v>
      </c>
      <c r="K707" s="670">
        <v>0</v>
      </c>
      <c r="L707" s="670">
        <v>2</v>
      </c>
      <c r="M707" s="683">
        <v>0</v>
      </c>
      <c r="N707" s="685">
        <v>2</v>
      </c>
      <c r="Z707" s="262" t="s">
        <v>272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83" t="s">
        <v>270</v>
      </c>
      <c r="C708" s="584">
        <v>0</v>
      </c>
      <c r="D708" s="584">
        <v>0</v>
      </c>
      <c r="E708" s="584">
        <v>0</v>
      </c>
      <c r="F708" s="584">
        <v>0</v>
      </c>
      <c r="G708" s="584">
        <v>0</v>
      </c>
      <c r="H708" s="584">
        <v>0</v>
      </c>
      <c r="I708" s="584">
        <v>0</v>
      </c>
      <c r="J708" s="584">
        <v>0</v>
      </c>
      <c r="K708" s="670">
        <v>0</v>
      </c>
      <c r="L708" s="670">
        <v>0</v>
      </c>
      <c r="M708" s="683">
        <v>0</v>
      </c>
      <c r="N708" s="685">
        <v>0</v>
      </c>
      <c r="Z708" s="262" t="s">
        <v>270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83" t="s">
        <v>241</v>
      </c>
      <c r="C709" s="584">
        <v>0</v>
      </c>
      <c r="D709" s="584">
        <v>0</v>
      </c>
      <c r="E709" s="584">
        <v>0</v>
      </c>
      <c r="F709" s="584">
        <v>0</v>
      </c>
      <c r="G709" s="584">
        <v>0</v>
      </c>
      <c r="H709" s="584">
        <v>0</v>
      </c>
      <c r="I709" s="584">
        <v>0</v>
      </c>
      <c r="J709" s="584">
        <v>0</v>
      </c>
      <c r="K709" s="670">
        <v>0</v>
      </c>
      <c r="L709" s="670">
        <v>0</v>
      </c>
      <c r="M709" s="683">
        <v>0</v>
      </c>
      <c r="N709" s="685">
        <v>0</v>
      </c>
      <c r="Z709" s="262" t="s">
        <v>241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thickBot="1" x14ac:dyDescent="0.25">
      <c r="B710" s="651" t="s">
        <v>184</v>
      </c>
      <c r="C710" s="652">
        <v>0</v>
      </c>
      <c r="D710" s="584">
        <v>0</v>
      </c>
      <c r="E710" s="584">
        <v>0</v>
      </c>
      <c r="F710" s="584">
        <v>0</v>
      </c>
      <c r="G710" s="584">
        <v>0</v>
      </c>
      <c r="H710" s="584">
        <v>0</v>
      </c>
      <c r="I710" s="584">
        <v>0</v>
      </c>
      <c r="J710" s="673">
        <v>0</v>
      </c>
      <c r="K710" s="670">
        <v>0</v>
      </c>
      <c r="L710" s="670">
        <v>0</v>
      </c>
      <c r="M710" s="683">
        <v>0</v>
      </c>
      <c r="N710" s="686">
        <v>0</v>
      </c>
      <c r="Z710" s="262" t="s">
        <v>184</v>
      </c>
      <c r="AA710" s="22">
        <v>0</v>
      </c>
      <c r="AB710" s="22">
        <v>0</v>
      </c>
      <c r="AC710" s="22">
        <v>0</v>
      </c>
      <c r="AD710" s="22">
        <v>0</v>
      </c>
      <c r="AE710" s="22">
        <v>0</v>
      </c>
      <c r="AF710" s="22">
        <v>0</v>
      </c>
    </row>
    <row r="711" spans="2:32" ht="15.95" customHeight="1" thickBot="1" x14ac:dyDescent="0.25">
      <c r="B711" s="659" t="s">
        <v>408</v>
      </c>
      <c r="C711" s="661">
        <v>84</v>
      </c>
      <c r="D711" s="661">
        <v>248</v>
      </c>
      <c r="E711" s="661">
        <v>121</v>
      </c>
      <c r="F711" s="661">
        <v>348</v>
      </c>
      <c r="G711" s="661">
        <v>443</v>
      </c>
      <c r="H711" s="661">
        <v>293</v>
      </c>
      <c r="I711" s="661">
        <v>194</v>
      </c>
      <c r="J711" s="660">
        <v>182</v>
      </c>
      <c r="K711" s="661">
        <v>287</v>
      </c>
      <c r="L711" s="661">
        <v>216</v>
      </c>
      <c r="M711" s="661">
        <v>344</v>
      </c>
      <c r="N711" s="661">
        <v>2760</v>
      </c>
      <c r="Z711" s="262" t="s">
        <v>408</v>
      </c>
      <c r="AA711" s="22">
        <v>84</v>
      </c>
      <c r="AB711" s="22">
        <v>249</v>
      </c>
      <c r="AC711" s="22">
        <v>121</v>
      </c>
      <c r="AD711" s="22">
        <v>348</v>
      </c>
      <c r="AE711" s="22">
        <v>443</v>
      </c>
      <c r="AF711" s="22">
        <v>1245</v>
      </c>
    </row>
    <row r="716" spans="2:32" ht="18.600000000000001" customHeight="1" x14ac:dyDescent="0.2">
      <c r="B716" s="693" t="s">
        <v>434</v>
      </c>
      <c r="C716" s="693"/>
      <c r="D716" s="693"/>
      <c r="E716" s="693"/>
      <c r="F716" s="693"/>
    </row>
    <row r="719" spans="2:32" ht="15" x14ac:dyDescent="0.25">
      <c r="B719" s="85" t="s">
        <v>28</v>
      </c>
      <c r="C719" s="85" t="s">
        <v>411</v>
      </c>
      <c r="D719" s="142" t="s">
        <v>412</v>
      </c>
      <c r="E719" s="581"/>
      <c r="X719" s="589"/>
      <c r="Z719" s="561" t="s">
        <v>28</v>
      </c>
      <c r="AA719" s="561" t="s">
        <v>5</v>
      </c>
      <c r="AB719" s="561" t="s">
        <v>302</v>
      </c>
    </row>
    <row r="720" spans="2:32" ht="15" x14ac:dyDescent="0.25">
      <c r="B720" s="17" t="s">
        <v>60</v>
      </c>
      <c r="C720" s="36">
        <v>614</v>
      </c>
      <c r="D720" s="36">
        <v>68</v>
      </c>
      <c r="E720" s="205"/>
      <c r="F720" s="276"/>
      <c r="W720" s="589">
        <f>C720/C734</f>
        <v>5.3215461951811406E-2</v>
      </c>
      <c r="X720" s="589">
        <f>D720/C734</f>
        <v>5.893569076096377E-3</v>
      </c>
      <c r="Y720" s="282"/>
      <c r="Z720" s="562" t="s">
        <v>371</v>
      </c>
      <c r="AA720" s="36">
        <v>614</v>
      </c>
      <c r="AB720" s="36">
        <v>68</v>
      </c>
    </row>
    <row r="721" spans="2:28" ht="15" x14ac:dyDescent="0.25">
      <c r="B721" s="17" t="s">
        <v>33</v>
      </c>
      <c r="C721" s="36">
        <v>1296</v>
      </c>
      <c r="D721" s="36">
        <v>125</v>
      </c>
      <c r="E721" s="205"/>
      <c r="F721" s="276"/>
      <c r="W721" s="588">
        <f>C721/C734</f>
        <v>0.11232449297971919</v>
      </c>
      <c r="X721" s="589">
        <f>D721/C734</f>
        <v>1.0833766684000693E-2</v>
      </c>
      <c r="Z721" s="562" t="s">
        <v>372</v>
      </c>
      <c r="AA721" s="36">
        <v>1296</v>
      </c>
      <c r="AB721" s="36">
        <v>125</v>
      </c>
    </row>
    <row r="722" spans="2:28" ht="15" x14ac:dyDescent="0.25">
      <c r="B722" s="17" t="s">
        <v>34</v>
      </c>
      <c r="C722" s="36">
        <v>949</v>
      </c>
      <c r="D722" s="36">
        <v>92</v>
      </c>
      <c r="E722" s="205"/>
      <c r="F722" s="276"/>
      <c r="W722" s="588">
        <f>C722/C734</f>
        <v>8.224995666493326E-2</v>
      </c>
      <c r="X722" s="589">
        <f>D722/C734</f>
        <v>7.9736522794245108E-3</v>
      </c>
      <c r="Z722" s="562" t="s">
        <v>383</v>
      </c>
      <c r="AA722" s="36">
        <v>949</v>
      </c>
      <c r="AB722" s="36">
        <v>92</v>
      </c>
    </row>
    <row r="723" spans="2:28" ht="15" x14ac:dyDescent="0.25">
      <c r="B723" s="17" t="s">
        <v>35</v>
      </c>
      <c r="C723" s="36">
        <v>712</v>
      </c>
      <c r="D723" s="36">
        <v>58</v>
      </c>
      <c r="E723" s="205"/>
      <c r="F723" s="276"/>
      <c r="W723" s="588">
        <f>C723/C734</f>
        <v>6.1709135032067951E-2</v>
      </c>
      <c r="X723" s="589">
        <f>D723/C734</f>
        <v>5.0268677413763214E-3</v>
      </c>
      <c r="Z723" s="562" t="s">
        <v>384</v>
      </c>
      <c r="AA723" s="36">
        <v>712</v>
      </c>
      <c r="AB723" s="36">
        <v>58</v>
      </c>
    </row>
    <row r="724" spans="2:28" ht="15" x14ac:dyDescent="0.25">
      <c r="B724" s="17" t="s">
        <v>36</v>
      </c>
      <c r="C724" s="36">
        <v>955</v>
      </c>
      <c r="D724" s="36">
        <v>88</v>
      </c>
      <c r="E724" s="205"/>
      <c r="F724" s="276"/>
      <c r="W724" s="588">
        <f>C724/C734</f>
        <v>8.2769977465765296E-2</v>
      </c>
      <c r="X724" s="589">
        <f>D724/C734</f>
        <v>7.6269717455364882E-3</v>
      </c>
      <c r="Z724" s="585" t="s">
        <v>415</v>
      </c>
      <c r="AA724" s="36">
        <v>955</v>
      </c>
      <c r="AB724" s="36">
        <v>88</v>
      </c>
    </row>
    <row r="725" spans="2:28" ht="15" x14ac:dyDescent="0.25">
      <c r="B725" s="17" t="s">
        <v>32</v>
      </c>
      <c r="C725" s="36">
        <v>1224</v>
      </c>
      <c r="D725" s="36">
        <v>125</v>
      </c>
      <c r="E725" s="17"/>
      <c r="W725" s="205">
        <f>C725/C734</f>
        <v>0.10608424336973479</v>
      </c>
      <c r="X725" s="589">
        <f>D725/C734</f>
        <v>1.0833766684000693E-2</v>
      </c>
      <c r="Z725" s="585" t="s">
        <v>420</v>
      </c>
      <c r="AA725" s="563">
        <v>1224</v>
      </c>
      <c r="AB725" s="564">
        <v>125</v>
      </c>
    </row>
    <row r="726" spans="2:28" ht="15" x14ac:dyDescent="0.25">
      <c r="B726" s="17" t="s">
        <v>37</v>
      </c>
      <c r="C726" s="36">
        <v>1191</v>
      </c>
      <c r="D726" s="36">
        <v>105</v>
      </c>
      <c r="E726" s="17"/>
      <c r="W726" s="205">
        <f>+C726/C734</f>
        <v>0.1032241289651586</v>
      </c>
      <c r="X726" s="589">
        <f>+D726/C734</f>
        <v>9.1003640145605816E-3</v>
      </c>
      <c r="Z726" s="562" t="s">
        <v>308</v>
      </c>
      <c r="AA726" s="563"/>
      <c r="AB726" s="564"/>
    </row>
    <row r="727" spans="2:28" ht="15" x14ac:dyDescent="0.25">
      <c r="B727" s="17" t="s">
        <v>38</v>
      </c>
      <c r="C727" s="36">
        <v>1031</v>
      </c>
      <c r="D727" s="36">
        <v>98</v>
      </c>
      <c r="E727" s="17"/>
      <c r="F727" s="12" t="e">
        <f t="shared" ref="F727:F731" si="18">D727/D740</f>
        <v>#DIV/0!</v>
      </c>
      <c r="W727" s="205">
        <f>+C727/C734</f>
        <v>8.9356907609637715E-2</v>
      </c>
      <c r="X727" s="589">
        <f>+D727/C734</f>
        <v>8.4936730802565429E-3</v>
      </c>
      <c r="Z727" s="562" t="s">
        <v>309</v>
      </c>
      <c r="AA727" s="563"/>
      <c r="AB727" s="564"/>
    </row>
    <row r="728" spans="2:28" ht="15" x14ac:dyDescent="0.25">
      <c r="B728" s="17" t="s">
        <v>39</v>
      </c>
      <c r="C728" s="36">
        <v>888</v>
      </c>
      <c r="D728" s="36">
        <v>72</v>
      </c>
      <c r="E728" s="17"/>
      <c r="F728" s="12" t="e">
        <f t="shared" si="18"/>
        <v>#DIV/0!</v>
      </c>
      <c r="W728" s="205">
        <f>+C728/C734</f>
        <v>7.6963078523140924E-2</v>
      </c>
      <c r="X728" s="589">
        <f>+D728/C734</f>
        <v>6.2402496099843996E-3</v>
      </c>
      <c r="Z728" s="562" t="s">
        <v>310</v>
      </c>
      <c r="AA728" s="563"/>
      <c r="AB728" s="564"/>
    </row>
    <row r="729" spans="2:28" ht="15" x14ac:dyDescent="0.25">
      <c r="B729" s="17" t="s">
        <v>40</v>
      </c>
      <c r="C729" s="36">
        <v>930</v>
      </c>
      <c r="D729" s="36">
        <v>100</v>
      </c>
      <c r="E729" s="17"/>
      <c r="F729" s="12" t="e">
        <f t="shared" si="18"/>
        <v>#DIV/0!</v>
      </c>
      <c r="W729" s="205">
        <f>+C729/C734</f>
        <v>8.0603224128965159E-2</v>
      </c>
      <c r="X729" s="589">
        <f>+D729/C734</f>
        <v>8.6670133472005542E-3</v>
      </c>
      <c r="Z729" s="562" t="s">
        <v>311</v>
      </c>
      <c r="AA729" s="563"/>
      <c r="AB729" s="564"/>
    </row>
    <row r="730" spans="2:28" ht="15" x14ac:dyDescent="0.25">
      <c r="B730" s="17" t="s">
        <v>41</v>
      </c>
      <c r="C730" s="36">
        <v>754</v>
      </c>
      <c r="D730" s="36">
        <v>63</v>
      </c>
      <c r="E730" s="17"/>
      <c r="F730" s="12" t="e">
        <f t="shared" si="18"/>
        <v>#DIV/0!</v>
      </c>
      <c r="X730" s="589"/>
      <c r="Z730" s="562" t="s">
        <v>312</v>
      </c>
      <c r="AA730" s="563"/>
      <c r="AB730" s="564"/>
    </row>
    <row r="731" spans="2:28" ht="15" hidden="1" x14ac:dyDescent="0.25">
      <c r="B731" s="17" t="s">
        <v>61</v>
      </c>
      <c r="C731" s="36">
        <v>0</v>
      </c>
      <c r="D731" s="36">
        <v>0</v>
      </c>
      <c r="E731" s="17"/>
      <c r="F731" s="12" t="e">
        <f t="shared" si="18"/>
        <v>#DIV/0!</v>
      </c>
      <c r="X731" s="589"/>
      <c r="Z731" s="562" t="s">
        <v>313</v>
      </c>
      <c r="AA731" s="563"/>
      <c r="AB731" s="564"/>
    </row>
    <row r="732" spans="2:28" ht="15" hidden="1" x14ac:dyDescent="0.2">
      <c r="B732" s="192"/>
      <c r="D732" s="244"/>
      <c r="E732" s="192"/>
      <c r="X732" s="589"/>
      <c r="Z732" s="462"/>
      <c r="AA732" s="463"/>
      <c r="AB732" s="464"/>
    </row>
    <row r="733" spans="2:28" ht="15" x14ac:dyDescent="0.2">
      <c r="B733" s="143" t="s">
        <v>6</v>
      </c>
      <c r="C733" s="85">
        <f>SUM(C720:C732)</f>
        <v>10544</v>
      </c>
      <c r="D733" s="85">
        <f>SUM(D720:D732)</f>
        <v>994</v>
      </c>
      <c r="E733" s="72"/>
      <c r="W733" s="589"/>
      <c r="X733" s="589"/>
      <c r="Z733" s="462" t="s">
        <v>314</v>
      </c>
      <c r="AA733" s="467"/>
      <c r="AB733" s="468"/>
    </row>
    <row r="734" spans="2:28" x14ac:dyDescent="0.2">
      <c r="B734" s="586" t="s">
        <v>416</v>
      </c>
      <c r="C734" s="587">
        <f>C733+D733</f>
        <v>11538</v>
      </c>
      <c r="W734" s="590">
        <f>+C733/C734</f>
        <v>0.91384988732882644</v>
      </c>
      <c r="X734" s="591">
        <f>+D733/C734</f>
        <v>8.615011267117352E-2</v>
      </c>
      <c r="Z734" s="287"/>
      <c r="AA734" s="287">
        <f>SUM(AA720:AA733)</f>
        <v>5750</v>
      </c>
      <c r="AB734" s="287">
        <f>SUM(AB720:AB733)</f>
        <v>556</v>
      </c>
    </row>
    <row r="735" spans="2:28" x14ac:dyDescent="0.2">
      <c r="C735" s="205"/>
      <c r="D735" s="98"/>
    </row>
  </sheetData>
  <mergeCells count="109"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A516:D516"/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30:E630"/>
    <mergeCell ref="B613:D614"/>
    <mergeCell ref="B651:N653"/>
    <mergeCell ref="B683:N684"/>
  </mergeCells>
  <phoneticPr fontId="218" type="noConversion"/>
  <printOptions horizontalCentered="1"/>
  <pageMargins left="0.23622047244094491" right="0.23622047244094491" top="0.74803149606299213" bottom="0.74803149606299213" header="0.31496062992125984" footer="0.31496062992125984"/>
  <pageSetup scale="31" fitToHeight="0" orientation="portrait" r:id="rId1"/>
  <headerFooter alignWithMargins="0">
    <oddFooter>Página &amp;P</oddFooter>
  </headerFooter>
  <rowBreaks count="11" manualBreakCount="11">
    <brk id="63" max="15" man="1"/>
    <brk id="108" max="15" man="1"/>
    <brk id="151" max="16383" man="1"/>
    <brk id="182" max="16383" man="1"/>
    <brk id="335" max="15" man="1"/>
    <brk id="379" max="15" man="1"/>
    <brk id="431" max="15" man="1"/>
    <brk id="464" max="15" man="1"/>
    <brk id="514" max="15" man="1"/>
    <brk id="580" max="15" man="1"/>
    <brk id="713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2"/>
  <sheetViews>
    <sheetView zoomScale="90" zoomScaleNormal="90" workbookViewId="0">
      <selection activeCell="E521" sqref="E521"/>
    </sheetView>
  </sheetViews>
  <sheetFormatPr baseColWidth="10" defaultColWidth="11.42578125" defaultRowHeight="15" x14ac:dyDescent="0.25"/>
  <cols>
    <col min="1" max="2" width="11.42578125" style="471"/>
    <col min="3" max="3" width="20.28515625" style="471" customWidth="1"/>
    <col min="4" max="4" width="25.42578125" style="471" customWidth="1"/>
    <col min="5" max="5" width="31.5703125" style="471" customWidth="1"/>
    <col min="6" max="6" width="15.85546875" style="471" customWidth="1"/>
    <col min="7" max="7" width="16.42578125" style="471" bestFit="1" customWidth="1"/>
    <col min="8" max="9" width="11.42578125" style="471"/>
    <col min="10" max="11" width="0" style="471" hidden="1" customWidth="1"/>
    <col min="12" max="16384" width="11.42578125" style="471"/>
  </cols>
  <sheetData>
    <row r="1" spans="2:11" x14ac:dyDescent="0.25">
      <c r="B1" s="469" t="s">
        <v>74</v>
      </c>
      <c r="C1" s="469" t="s">
        <v>316</v>
      </c>
      <c r="D1" s="469" t="s">
        <v>317</v>
      </c>
      <c r="E1" s="469" t="s">
        <v>318</v>
      </c>
      <c r="F1" s="469" t="s">
        <v>236</v>
      </c>
      <c r="G1" s="469" t="s">
        <v>237</v>
      </c>
      <c r="H1" s="469" t="s">
        <v>238</v>
      </c>
      <c r="I1" s="469" t="s">
        <v>239</v>
      </c>
      <c r="J1" s="469"/>
      <c r="K1" s="469"/>
    </row>
    <row r="2" spans="2:11" x14ac:dyDescent="0.25">
      <c r="B2" s="565">
        <v>4</v>
      </c>
      <c r="C2" s="565" t="s">
        <v>124</v>
      </c>
      <c r="D2" s="565" t="s">
        <v>124</v>
      </c>
      <c r="E2" s="565" t="s">
        <v>494</v>
      </c>
      <c r="F2" s="565">
        <v>32594630.463333301</v>
      </c>
      <c r="G2" s="565">
        <v>32769530.606666699</v>
      </c>
      <c r="H2" s="565"/>
      <c r="I2" s="565">
        <v>3</v>
      </c>
      <c r="K2" s="437"/>
    </row>
    <row r="3" spans="2:11" x14ac:dyDescent="0.25">
      <c r="B3" s="565">
        <v>4</v>
      </c>
      <c r="C3" s="565" t="s">
        <v>124</v>
      </c>
      <c r="D3" s="565" t="s">
        <v>124</v>
      </c>
      <c r="E3" s="565" t="s">
        <v>462</v>
      </c>
      <c r="F3" s="565">
        <v>32804753.98</v>
      </c>
      <c r="G3" s="565">
        <v>32903024.191904798</v>
      </c>
      <c r="H3" s="565"/>
      <c r="I3" s="565">
        <v>21</v>
      </c>
      <c r="K3" s="437"/>
    </row>
    <row r="4" spans="2:11" x14ac:dyDescent="0.25">
      <c r="B4" s="565">
        <v>4</v>
      </c>
      <c r="C4" s="565" t="s">
        <v>12</v>
      </c>
      <c r="D4" s="565" t="s">
        <v>128</v>
      </c>
      <c r="E4" s="565" t="s">
        <v>364</v>
      </c>
      <c r="F4" s="565">
        <v>16179550</v>
      </c>
      <c r="G4" s="565">
        <v>16409100</v>
      </c>
      <c r="H4" s="565"/>
      <c r="I4" s="565">
        <v>1</v>
      </c>
      <c r="K4" s="437"/>
    </row>
    <row r="5" spans="2:11" x14ac:dyDescent="0.25">
      <c r="B5" s="565">
        <v>4</v>
      </c>
      <c r="C5" s="565" t="s">
        <v>12</v>
      </c>
      <c r="D5" s="565" t="s">
        <v>83</v>
      </c>
      <c r="E5" s="565" t="s">
        <v>83</v>
      </c>
      <c r="F5" s="565">
        <v>20287735</v>
      </c>
      <c r="G5" s="565">
        <v>20411050</v>
      </c>
      <c r="H5" s="565"/>
      <c r="I5" s="565">
        <v>1</v>
      </c>
      <c r="K5" s="437"/>
    </row>
    <row r="6" spans="2:11" x14ac:dyDescent="0.25">
      <c r="B6" s="565">
        <v>4</v>
      </c>
      <c r="C6" s="565" t="s">
        <v>12</v>
      </c>
      <c r="D6" s="565" t="s">
        <v>83</v>
      </c>
      <c r="E6" s="565" t="s">
        <v>395</v>
      </c>
      <c r="F6" s="565">
        <v>15352631.25</v>
      </c>
      <c r="G6" s="565">
        <v>15391812.5</v>
      </c>
      <c r="H6" s="565"/>
      <c r="I6" s="565">
        <v>1</v>
      </c>
      <c r="K6" s="437"/>
    </row>
    <row r="7" spans="2:11" x14ac:dyDescent="0.25">
      <c r="B7" s="565">
        <v>4</v>
      </c>
      <c r="C7" s="565" t="s">
        <v>12</v>
      </c>
      <c r="D7" s="565" t="s">
        <v>83</v>
      </c>
      <c r="E7" s="565" t="s">
        <v>337</v>
      </c>
      <c r="F7" s="565">
        <v>14590465.404999999</v>
      </c>
      <c r="G7" s="565">
        <v>14676372.279999999</v>
      </c>
      <c r="H7" s="565"/>
      <c r="I7" s="565">
        <v>2</v>
      </c>
      <c r="K7" s="437"/>
    </row>
    <row r="8" spans="2:11" x14ac:dyDescent="0.25">
      <c r="B8" s="565">
        <v>32</v>
      </c>
      <c r="C8" s="565" t="s">
        <v>127</v>
      </c>
      <c r="D8" s="565" t="s">
        <v>89</v>
      </c>
      <c r="E8" s="565" t="s">
        <v>141</v>
      </c>
      <c r="F8" s="565">
        <v>19811516.34</v>
      </c>
      <c r="G8" s="565">
        <v>19840506.68</v>
      </c>
      <c r="H8" s="565"/>
      <c r="I8" s="565">
        <v>1</v>
      </c>
      <c r="K8" s="437"/>
    </row>
    <row r="9" spans="2:11" x14ac:dyDescent="0.25">
      <c r="B9" s="565">
        <v>93</v>
      </c>
      <c r="C9" s="565" t="s">
        <v>124</v>
      </c>
      <c r="D9" s="565" t="s">
        <v>124</v>
      </c>
      <c r="E9" s="565" t="s">
        <v>462</v>
      </c>
      <c r="F9" s="565">
        <v>22271679.960000001</v>
      </c>
      <c r="G9" s="565">
        <v>22529991.210000001</v>
      </c>
      <c r="H9" s="565"/>
      <c r="I9" s="565">
        <v>2</v>
      </c>
      <c r="K9" s="437"/>
    </row>
    <row r="10" spans="2:11" x14ac:dyDescent="0.25">
      <c r="B10" s="565">
        <v>93</v>
      </c>
      <c r="C10" s="565" t="s">
        <v>124</v>
      </c>
      <c r="D10" s="565" t="s">
        <v>125</v>
      </c>
      <c r="E10" s="565" t="s">
        <v>125</v>
      </c>
      <c r="F10" s="565">
        <v>20452605.16</v>
      </c>
      <c r="G10" s="565">
        <v>20688542.66</v>
      </c>
      <c r="H10" s="565"/>
      <c r="I10" s="565">
        <v>1</v>
      </c>
      <c r="K10" s="437"/>
    </row>
    <row r="11" spans="2:11" x14ac:dyDescent="0.25">
      <c r="B11" s="565">
        <v>93</v>
      </c>
      <c r="C11" s="565" t="s">
        <v>11</v>
      </c>
      <c r="D11" s="565" t="s">
        <v>11</v>
      </c>
      <c r="E11" s="565" t="s">
        <v>436</v>
      </c>
      <c r="F11" s="565">
        <v>28164253.260000002</v>
      </c>
      <c r="G11" s="565">
        <v>28248504.135000002</v>
      </c>
      <c r="H11" s="565"/>
      <c r="I11" s="565">
        <v>2</v>
      </c>
      <c r="K11" s="437"/>
    </row>
    <row r="12" spans="2:11" x14ac:dyDescent="0.25">
      <c r="B12" s="565">
        <v>93</v>
      </c>
      <c r="C12" s="565" t="s">
        <v>11</v>
      </c>
      <c r="D12" s="565" t="s">
        <v>79</v>
      </c>
      <c r="E12" s="565" t="s">
        <v>381</v>
      </c>
      <c r="F12" s="565">
        <v>18291490</v>
      </c>
      <c r="G12" s="565">
        <v>18340100</v>
      </c>
      <c r="H12" s="565"/>
      <c r="I12" s="565">
        <v>1</v>
      </c>
      <c r="K12" s="437"/>
    </row>
    <row r="13" spans="2:11" x14ac:dyDescent="0.25">
      <c r="B13" s="565">
        <v>93</v>
      </c>
      <c r="C13" s="565" t="s">
        <v>12</v>
      </c>
      <c r="D13" s="565" t="s">
        <v>12</v>
      </c>
      <c r="E13" s="565" t="s">
        <v>330</v>
      </c>
      <c r="F13" s="565">
        <v>19803993.719999999</v>
      </c>
      <c r="G13" s="565">
        <v>20107987.609999999</v>
      </c>
      <c r="H13" s="565"/>
      <c r="I13" s="565">
        <v>1</v>
      </c>
      <c r="K13" s="437"/>
    </row>
    <row r="14" spans="2:11" x14ac:dyDescent="0.25">
      <c r="B14" s="565">
        <v>93</v>
      </c>
      <c r="C14" s="565" t="s">
        <v>12</v>
      </c>
      <c r="D14" s="565" t="s">
        <v>335</v>
      </c>
      <c r="E14" s="565" t="s">
        <v>335</v>
      </c>
      <c r="F14" s="565">
        <v>18491494.100000001</v>
      </c>
      <c r="G14" s="565">
        <v>18619367.469999999</v>
      </c>
      <c r="H14" s="565"/>
      <c r="I14" s="565">
        <v>2</v>
      </c>
      <c r="K14" s="437"/>
    </row>
    <row r="15" spans="2:11" x14ac:dyDescent="0.25">
      <c r="B15" s="565">
        <v>93</v>
      </c>
      <c r="C15" s="565" t="s">
        <v>12</v>
      </c>
      <c r="D15" s="565" t="s">
        <v>83</v>
      </c>
      <c r="E15" s="565" t="s">
        <v>83</v>
      </c>
      <c r="F15" s="565">
        <v>17404473.239999998</v>
      </c>
      <c r="G15" s="565">
        <v>17679840.109999999</v>
      </c>
      <c r="H15" s="565"/>
      <c r="I15" s="565">
        <v>1</v>
      </c>
      <c r="K15" s="437"/>
    </row>
    <row r="16" spans="2:11" x14ac:dyDescent="0.25">
      <c r="B16" s="565">
        <v>93</v>
      </c>
      <c r="C16" s="565" t="s">
        <v>65</v>
      </c>
      <c r="D16" s="565" t="s">
        <v>103</v>
      </c>
      <c r="E16" s="565" t="s">
        <v>103</v>
      </c>
      <c r="F16" s="565">
        <v>26093469.41</v>
      </c>
      <c r="G16" s="565">
        <v>26184651.18</v>
      </c>
      <c r="H16" s="565"/>
      <c r="I16" s="565">
        <v>2</v>
      </c>
      <c r="K16" s="437"/>
    </row>
    <row r="17" spans="2:11" x14ac:dyDescent="0.25">
      <c r="B17" s="565">
        <v>93</v>
      </c>
      <c r="C17" s="565" t="s">
        <v>65</v>
      </c>
      <c r="D17" s="565" t="s">
        <v>84</v>
      </c>
      <c r="E17" s="565" t="s">
        <v>84</v>
      </c>
      <c r="F17" s="565">
        <v>29963120.669583298</v>
      </c>
      <c r="G17" s="565">
        <v>30121207.299583301</v>
      </c>
      <c r="H17" s="565"/>
      <c r="I17" s="565">
        <v>24</v>
      </c>
      <c r="K17" s="437"/>
    </row>
    <row r="18" spans="2:11" x14ac:dyDescent="0.25">
      <c r="B18" s="565">
        <v>93</v>
      </c>
      <c r="C18" s="565" t="s">
        <v>65</v>
      </c>
      <c r="D18" s="565" t="s">
        <v>84</v>
      </c>
      <c r="E18" s="565" t="s">
        <v>374</v>
      </c>
      <c r="F18" s="565">
        <v>16655246.09</v>
      </c>
      <c r="G18" s="565">
        <v>16691483.18</v>
      </c>
      <c r="H18" s="565"/>
      <c r="I18" s="565">
        <v>1</v>
      </c>
      <c r="K18" s="437"/>
    </row>
    <row r="19" spans="2:11" x14ac:dyDescent="0.25">
      <c r="B19" s="565">
        <v>93</v>
      </c>
      <c r="C19" s="565" t="s">
        <v>65</v>
      </c>
      <c r="D19" s="565" t="s">
        <v>104</v>
      </c>
      <c r="E19" s="565" t="s">
        <v>135</v>
      </c>
      <c r="F19" s="565">
        <v>20710705.8976923</v>
      </c>
      <c r="G19" s="565">
        <v>20782643.337692302</v>
      </c>
      <c r="H19" s="565"/>
      <c r="I19" s="565">
        <v>13</v>
      </c>
      <c r="K19" s="437"/>
    </row>
    <row r="20" spans="2:11" x14ac:dyDescent="0.25">
      <c r="B20" s="565">
        <v>93</v>
      </c>
      <c r="C20" s="565" t="s">
        <v>66</v>
      </c>
      <c r="D20" s="565" t="s">
        <v>66</v>
      </c>
      <c r="E20" s="565" t="s">
        <v>386</v>
      </c>
      <c r="F20" s="565">
        <v>27849903.129999999</v>
      </c>
      <c r="G20" s="565">
        <v>27913951.030000001</v>
      </c>
      <c r="H20" s="565"/>
      <c r="I20" s="565">
        <v>1</v>
      </c>
      <c r="K20" s="437"/>
    </row>
    <row r="21" spans="2:11" x14ac:dyDescent="0.25">
      <c r="B21" s="565">
        <v>93</v>
      </c>
      <c r="C21" s="565" t="s">
        <v>127</v>
      </c>
      <c r="D21" s="565" t="s">
        <v>127</v>
      </c>
      <c r="E21" s="565" t="s">
        <v>127</v>
      </c>
      <c r="F21" s="565">
        <v>17925700</v>
      </c>
      <c r="G21" s="565">
        <v>17973000</v>
      </c>
      <c r="H21" s="565"/>
      <c r="I21" s="565">
        <v>1</v>
      </c>
      <c r="K21" s="437"/>
    </row>
    <row r="22" spans="2:11" x14ac:dyDescent="0.25">
      <c r="B22" s="565">
        <v>4</v>
      </c>
      <c r="C22" s="565" t="s">
        <v>124</v>
      </c>
      <c r="D22" s="565" t="s">
        <v>125</v>
      </c>
      <c r="E22" s="565" t="s">
        <v>446</v>
      </c>
      <c r="F22" s="565">
        <v>15420855</v>
      </c>
      <c r="G22" s="565">
        <v>15420855</v>
      </c>
      <c r="H22" s="565"/>
      <c r="I22" s="565">
        <v>2</v>
      </c>
      <c r="K22" s="437"/>
    </row>
    <row r="23" spans="2:11" x14ac:dyDescent="0.25">
      <c r="B23" s="565">
        <v>4</v>
      </c>
      <c r="C23" s="565" t="s">
        <v>11</v>
      </c>
      <c r="D23" s="565" t="s">
        <v>81</v>
      </c>
      <c r="E23" s="565" t="s">
        <v>279</v>
      </c>
      <c r="F23" s="565">
        <v>14011550</v>
      </c>
      <c r="G23" s="565">
        <v>14058500</v>
      </c>
      <c r="H23" s="565"/>
      <c r="I23" s="565">
        <v>1</v>
      </c>
      <c r="K23" s="437"/>
    </row>
    <row r="24" spans="2:11" x14ac:dyDescent="0.25">
      <c r="B24" s="565">
        <v>4</v>
      </c>
      <c r="C24" s="565" t="s">
        <v>11</v>
      </c>
      <c r="D24" s="565" t="s">
        <v>81</v>
      </c>
      <c r="E24" s="565" t="s">
        <v>138</v>
      </c>
      <c r="F24" s="565">
        <v>14212600</v>
      </c>
      <c r="G24" s="565">
        <v>14285633.3333333</v>
      </c>
      <c r="H24" s="565"/>
      <c r="I24" s="565">
        <v>3</v>
      </c>
      <c r="K24" s="437"/>
    </row>
    <row r="25" spans="2:11" x14ac:dyDescent="0.25">
      <c r="B25" s="565">
        <v>4</v>
      </c>
      <c r="C25" s="565" t="s">
        <v>11</v>
      </c>
      <c r="D25" s="565" t="s">
        <v>81</v>
      </c>
      <c r="E25" s="565" t="s">
        <v>109</v>
      </c>
      <c r="F25" s="565">
        <v>16757386.6666667</v>
      </c>
      <c r="G25" s="565">
        <v>16804466.666666701</v>
      </c>
      <c r="H25" s="565"/>
      <c r="I25" s="565">
        <v>3</v>
      </c>
      <c r="K25" s="437"/>
    </row>
    <row r="26" spans="2:11" x14ac:dyDescent="0.25">
      <c r="B26" s="565">
        <v>4</v>
      </c>
      <c r="C26" s="565" t="s">
        <v>12</v>
      </c>
      <c r="D26" s="565" t="s">
        <v>12</v>
      </c>
      <c r="E26" s="565" t="s">
        <v>486</v>
      </c>
      <c r="F26" s="565">
        <v>18634224.649999999</v>
      </c>
      <c r="G26" s="565">
        <v>18675215.899999999</v>
      </c>
      <c r="H26" s="565"/>
      <c r="I26" s="565">
        <v>1</v>
      </c>
      <c r="K26" s="437"/>
    </row>
    <row r="27" spans="2:11" x14ac:dyDescent="0.25">
      <c r="B27" s="565">
        <v>4</v>
      </c>
      <c r="C27" s="565" t="s">
        <v>12</v>
      </c>
      <c r="D27" s="565" t="s">
        <v>128</v>
      </c>
      <c r="E27" s="565" t="s">
        <v>428</v>
      </c>
      <c r="F27" s="565">
        <v>18211050</v>
      </c>
      <c r="G27" s="565">
        <v>18211050</v>
      </c>
      <c r="H27" s="565"/>
      <c r="I27" s="565">
        <v>1</v>
      </c>
      <c r="K27" s="437"/>
    </row>
    <row r="28" spans="2:11" x14ac:dyDescent="0.25">
      <c r="B28" s="565">
        <v>4</v>
      </c>
      <c r="C28" s="565" t="s">
        <v>12</v>
      </c>
      <c r="D28" s="565" t="s">
        <v>83</v>
      </c>
      <c r="E28" s="565" t="s">
        <v>83</v>
      </c>
      <c r="F28" s="565">
        <v>16933930.199999999</v>
      </c>
      <c r="G28" s="565">
        <v>16933930.199999999</v>
      </c>
      <c r="H28" s="565"/>
      <c r="I28" s="565">
        <v>1</v>
      </c>
      <c r="K28" s="437"/>
    </row>
    <row r="29" spans="2:11" x14ac:dyDescent="0.25">
      <c r="B29" s="565">
        <v>4</v>
      </c>
      <c r="C29" s="565" t="s">
        <v>12</v>
      </c>
      <c r="D29" s="565" t="s">
        <v>83</v>
      </c>
      <c r="E29" s="565" t="s">
        <v>93</v>
      </c>
      <c r="F29" s="565">
        <v>15911050</v>
      </c>
      <c r="G29" s="565">
        <v>15911050</v>
      </c>
      <c r="H29" s="565"/>
      <c r="I29" s="565">
        <v>1</v>
      </c>
      <c r="K29" s="437"/>
    </row>
    <row r="30" spans="2:11" x14ac:dyDescent="0.25">
      <c r="B30" s="565">
        <v>4</v>
      </c>
      <c r="C30" s="565" t="s">
        <v>12</v>
      </c>
      <c r="D30" s="565" t="s">
        <v>83</v>
      </c>
      <c r="E30" s="565" t="s">
        <v>337</v>
      </c>
      <c r="F30" s="565">
        <v>14686739.27</v>
      </c>
      <c r="G30" s="565">
        <v>14686739.27</v>
      </c>
      <c r="H30" s="565"/>
      <c r="I30" s="565">
        <v>1</v>
      </c>
      <c r="K30" s="437"/>
    </row>
    <row r="31" spans="2:11" x14ac:dyDescent="0.25">
      <c r="B31" s="565">
        <v>4</v>
      </c>
      <c r="C31" s="565" t="s">
        <v>12</v>
      </c>
      <c r="D31" s="565" t="s">
        <v>95</v>
      </c>
      <c r="E31" s="565" t="s">
        <v>78</v>
      </c>
      <c r="F31" s="565">
        <v>14184454.310000001</v>
      </c>
      <c r="G31" s="565">
        <v>14199146.880000001</v>
      </c>
      <c r="H31" s="565"/>
      <c r="I31" s="565">
        <v>1</v>
      </c>
      <c r="K31" s="437"/>
    </row>
    <row r="32" spans="2:11" x14ac:dyDescent="0.25">
      <c r="B32" s="565">
        <v>4</v>
      </c>
      <c r="C32" s="565" t="s">
        <v>65</v>
      </c>
      <c r="D32" s="565" t="s">
        <v>111</v>
      </c>
      <c r="E32" s="565" t="s">
        <v>385</v>
      </c>
      <c r="F32" s="565">
        <v>16087392</v>
      </c>
      <c r="G32" s="565">
        <v>16209800</v>
      </c>
      <c r="H32" s="565"/>
      <c r="I32" s="565">
        <v>5</v>
      </c>
      <c r="K32" s="437"/>
    </row>
    <row r="33" spans="2:11" x14ac:dyDescent="0.25">
      <c r="B33" s="565">
        <v>4</v>
      </c>
      <c r="C33" s="565" t="s">
        <v>66</v>
      </c>
      <c r="D33" s="565" t="s">
        <v>66</v>
      </c>
      <c r="E33" s="565" t="s">
        <v>366</v>
      </c>
      <c r="F33" s="565">
        <v>14217650</v>
      </c>
      <c r="G33" s="565">
        <v>14358500</v>
      </c>
      <c r="H33" s="565"/>
      <c r="I33" s="565">
        <v>1</v>
      </c>
      <c r="K33" s="437"/>
    </row>
    <row r="34" spans="2:11" x14ac:dyDescent="0.25">
      <c r="B34" s="565">
        <v>4</v>
      </c>
      <c r="C34" s="565" t="s">
        <v>66</v>
      </c>
      <c r="D34" s="565" t="s">
        <v>69</v>
      </c>
      <c r="E34" s="565" t="s">
        <v>365</v>
      </c>
      <c r="F34" s="565">
        <v>13906714.619999999</v>
      </c>
      <c r="G34" s="565">
        <v>13906714.619999999</v>
      </c>
      <c r="H34" s="565"/>
      <c r="I34" s="565">
        <v>1</v>
      </c>
      <c r="K34" s="437"/>
    </row>
    <row r="35" spans="2:11" x14ac:dyDescent="0.25">
      <c r="B35" s="565">
        <v>4</v>
      </c>
      <c r="C35" s="565" t="s">
        <v>127</v>
      </c>
      <c r="D35" s="565" t="s">
        <v>130</v>
      </c>
      <c r="E35" s="565" t="s">
        <v>71</v>
      </c>
      <c r="F35" s="565">
        <v>16952295.625</v>
      </c>
      <c r="G35" s="565">
        <v>16972856.25</v>
      </c>
      <c r="H35" s="565"/>
      <c r="I35" s="565">
        <v>2</v>
      </c>
      <c r="K35" s="437"/>
    </row>
    <row r="36" spans="2:11" x14ac:dyDescent="0.25">
      <c r="B36" s="565">
        <v>4</v>
      </c>
      <c r="C36" s="565" t="s">
        <v>127</v>
      </c>
      <c r="D36" s="565" t="s">
        <v>130</v>
      </c>
      <c r="E36" s="565" t="s">
        <v>72</v>
      </c>
      <c r="F36" s="565">
        <v>14213075</v>
      </c>
      <c r="G36" s="565">
        <v>14283500</v>
      </c>
      <c r="H36" s="565"/>
      <c r="I36" s="565">
        <v>2</v>
      </c>
      <c r="K36" s="437"/>
    </row>
    <row r="37" spans="2:11" x14ac:dyDescent="0.25">
      <c r="B37" s="565">
        <v>4</v>
      </c>
      <c r="C37" s="565" t="s">
        <v>127</v>
      </c>
      <c r="D37" s="565" t="s">
        <v>131</v>
      </c>
      <c r="E37" s="565" t="s">
        <v>121</v>
      </c>
      <c r="F37" s="565">
        <v>15863656.25</v>
      </c>
      <c r="G37" s="565">
        <v>15904062.5</v>
      </c>
      <c r="H37" s="565"/>
      <c r="I37" s="565">
        <v>1</v>
      </c>
      <c r="K37" s="437"/>
    </row>
    <row r="38" spans="2:11" x14ac:dyDescent="0.25">
      <c r="B38" s="565">
        <v>14</v>
      </c>
      <c r="C38" s="565" t="s">
        <v>124</v>
      </c>
      <c r="D38" s="565" t="s">
        <v>124</v>
      </c>
      <c r="E38" s="565" t="s">
        <v>349</v>
      </c>
      <c r="F38" s="565">
        <v>21555448.010000002</v>
      </c>
      <c r="G38" s="565">
        <v>21621326.030000001</v>
      </c>
      <c r="H38" s="565"/>
      <c r="I38" s="565">
        <v>1</v>
      </c>
      <c r="K38" s="437"/>
    </row>
    <row r="39" spans="2:11" x14ac:dyDescent="0.25">
      <c r="B39" s="565">
        <v>14</v>
      </c>
      <c r="C39" s="565" t="s">
        <v>124</v>
      </c>
      <c r="D39" s="565" t="s">
        <v>75</v>
      </c>
      <c r="E39" s="565" t="s">
        <v>75</v>
      </c>
      <c r="F39" s="565">
        <v>28564320.210000001</v>
      </c>
      <c r="G39" s="565">
        <v>28564320.210000001</v>
      </c>
      <c r="H39" s="565"/>
      <c r="I39" s="565">
        <v>1</v>
      </c>
      <c r="K39" s="437"/>
    </row>
    <row r="40" spans="2:11" x14ac:dyDescent="0.25">
      <c r="B40" s="565">
        <v>14</v>
      </c>
      <c r="C40" s="565" t="s">
        <v>124</v>
      </c>
      <c r="D40" s="565" t="s">
        <v>98</v>
      </c>
      <c r="E40" s="565" t="s">
        <v>377</v>
      </c>
      <c r="F40" s="565">
        <v>25112812.07</v>
      </c>
      <c r="G40" s="565">
        <v>25161160.100000001</v>
      </c>
      <c r="H40" s="565"/>
      <c r="I40" s="565">
        <v>1</v>
      </c>
      <c r="K40" s="437"/>
    </row>
    <row r="41" spans="2:11" x14ac:dyDescent="0.25">
      <c r="B41" s="565">
        <v>22</v>
      </c>
      <c r="C41" s="565" t="s">
        <v>11</v>
      </c>
      <c r="D41" s="565" t="s">
        <v>100</v>
      </c>
      <c r="E41" s="565" t="s">
        <v>120</v>
      </c>
      <c r="F41" s="565">
        <v>24260487.912</v>
      </c>
      <c r="G41" s="565">
        <v>24349909.851</v>
      </c>
      <c r="H41" s="565"/>
      <c r="I41" s="565">
        <v>30</v>
      </c>
      <c r="K41" s="437"/>
    </row>
    <row r="42" spans="2:11" x14ac:dyDescent="0.25">
      <c r="B42" s="565">
        <v>27</v>
      </c>
      <c r="C42" s="565" t="s">
        <v>124</v>
      </c>
      <c r="D42" s="565" t="s">
        <v>132</v>
      </c>
      <c r="E42" s="565" t="s">
        <v>382</v>
      </c>
      <c r="F42" s="565">
        <v>12885763.65</v>
      </c>
      <c r="G42" s="565">
        <v>12885763.65</v>
      </c>
      <c r="H42" s="565"/>
      <c r="I42" s="565">
        <v>1</v>
      </c>
      <c r="K42" s="437"/>
    </row>
    <row r="43" spans="2:11" x14ac:dyDescent="0.25">
      <c r="B43" s="565">
        <v>27</v>
      </c>
      <c r="C43" s="565" t="s">
        <v>66</v>
      </c>
      <c r="D43" s="565" t="s">
        <v>122</v>
      </c>
      <c r="E43" s="565" t="s">
        <v>389</v>
      </c>
      <c r="F43" s="565">
        <v>20373346.699999999</v>
      </c>
      <c r="G43" s="565">
        <v>20469046.699999999</v>
      </c>
      <c r="H43" s="565"/>
      <c r="I43" s="565">
        <v>1</v>
      </c>
      <c r="K43" s="437"/>
    </row>
    <row r="44" spans="2:11" x14ac:dyDescent="0.25">
      <c r="B44" s="565">
        <v>28</v>
      </c>
      <c r="C44" s="565" t="s">
        <v>124</v>
      </c>
      <c r="D44" s="565" t="s">
        <v>452</v>
      </c>
      <c r="E44" s="565" t="s">
        <v>455</v>
      </c>
      <c r="F44" s="565">
        <v>13485873.189999999</v>
      </c>
      <c r="G44" s="565">
        <v>13485873.189999999</v>
      </c>
      <c r="H44" s="565"/>
      <c r="I44" s="565">
        <v>1</v>
      </c>
      <c r="K44" s="437"/>
    </row>
    <row r="45" spans="2:11" x14ac:dyDescent="0.25">
      <c r="B45" s="565">
        <v>28</v>
      </c>
      <c r="C45" s="565" t="s">
        <v>11</v>
      </c>
      <c r="D45" s="565" t="s">
        <v>269</v>
      </c>
      <c r="E45" s="565" t="s">
        <v>476</v>
      </c>
      <c r="F45" s="565">
        <v>16172511.529999999</v>
      </c>
      <c r="G45" s="565">
        <v>16429546.060000001</v>
      </c>
      <c r="H45" s="565"/>
      <c r="I45" s="565">
        <v>1</v>
      </c>
      <c r="K45" s="437"/>
    </row>
    <row r="46" spans="2:11" x14ac:dyDescent="0.25">
      <c r="B46" s="565">
        <v>28</v>
      </c>
      <c r="C46" s="565" t="s">
        <v>11</v>
      </c>
      <c r="D46" s="565" t="s">
        <v>100</v>
      </c>
      <c r="E46" s="565" t="s">
        <v>120</v>
      </c>
      <c r="F46" s="565">
        <v>18401065.48</v>
      </c>
      <c r="G46" s="565">
        <v>18401065.48</v>
      </c>
      <c r="H46" s="565"/>
      <c r="I46" s="565">
        <v>1</v>
      </c>
      <c r="K46" s="437"/>
    </row>
    <row r="47" spans="2:11" x14ac:dyDescent="0.25">
      <c r="B47" s="565">
        <v>28</v>
      </c>
      <c r="C47" s="565" t="s">
        <v>11</v>
      </c>
      <c r="D47" s="565" t="s">
        <v>81</v>
      </c>
      <c r="E47" s="565" t="s">
        <v>323</v>
      </c>
      <c r="F47" s="565">
        <v>14219807.77</v>
      </c>
      <c r="G47" s="565">
        <v>14219807.77</v>
      </c>
      <c r="H47" s="565"/>
      <c r="I47" s="565">
        <v>2</v>
      </c>
      <c r="K47" s="437"/>
    </row>
    <row r="48" spans="2:11" x14ac:dyDescent="0.25">
      <c r="B48" s="565">
        <v>28</v>
      </c>
      <c r="C48" s="565" t="s">
        <v>11</v>
      </c>
      <c r="D48" s="565" t="s">
        <v>102</v>
      </c>
      <c r="E48" s="565" t="s">
        <v>339</v>
      </c>
      <c r="F48" s="565">
        <v>14220908.449999999</v>
      </c>
      <c r="G48" s="565">
        <v>14362726.359999999</v>
      </c>
      <c r="H48" s="565"/>
      <c r="I48" s="565">
        <v>1</v>
      </c>
      <c r="K48" s="437"/>
    </row>
    <row r="49" spans="2:11" x14ac:dyDescent="0.25">
      <c r="B49" s="565">
        <v>28</v>
      </c>
      <c r="C49" s="565" t="s">
        <v>11</v>
      </c>
      <c r="D49" s="565" t="s">
        <v>110</v>
      </c>
      <c r="E49" s="565" t="s">
        <v>78</v>
      </c>
      <c r="F49" s="565">
        <v>16443710.859999999</v>
      </c>
      <c r="G49" s="565">
        <v>16443710.859999999</v>
      </c>
      <c r="H49" s="565"/>
      <c r="I49" s="565">
        <v>3</v>
      </c>
      <c r="K49" s="437"/>
    </row>
    <row r="50" spans="2:11" x14ac:dyDescent="0.25">
      <c r="B50" s="565">
        <v>28</v>
      </c>
      <c r="C50" s="565" t="s">
        <v>65</v>
      </c>
      <c r="D50" s="565" t="s">
        <v>84</v>
      </c>
      <c r="E50" s="565" t="s">
        <v>374</v>
      </c>
      <c r="F50" s="565">
        <v>18526184.84</v>
      </c>
      <c r="G50" s="565">
        <v>18526184.84</v>
      </c>
      <c r="H50" s="565"/>
      <c r="I50" s="565">
        <v>1</v>
      </c>
      <c r="K50" s="437"/>
    </row>
    <row r="51" spans="2:11" x14ac:dyDescent="0.25">
      <c r="B51" s="565">
        <v>28</v>
      </c>
      <c r="C51" s="565" t="s">
        <v>66</v>
      </c>
      <c r="D51" s="565" t="s">
        <v>66</v>
      </c>
      <c r="E51" s="565" t="s">
        <v>348</v>
      </c>
      <c r="F51" s="565">
        <v>15831744.439999999</v>
      </c>
      <c r="G51" s="565">
        <v>15831744.439999999</v>
      </c>
      <c r="H51" s="565"/>
      <c r="I51" s="565">
        <v>1</v>
      </c>
      <c r="K51" s="437"/>
    </row>
    <row r="52" spans="2:11" x14ac:dyDescent="0.25">
      <c r="B52" s="565">
        <v>28</v>
      </c>
      <c r="C52" s="565" t="s">
        <v>66</v>
      </c>
      <c r="D52" s="565" t="s">
        <v>66</v>
      </c>
      <c r="E52" s="565" t="s">
        <v>281</v>
      </c>
      <c r="F52" s="565">
        <v>13893850.789999999</v>
      </c>
      <c r="G52" s="565">
        <v>13893850.789999999</v>
      </c>
      <c r="H52" s="565"/>
      <c r="I52" s="565">
        <v>1</v>
      </c>
      <c r="K52" s="437"/>
    </row>
    <row r="53" spans="2:11" x14ac:dyDescent="0.25">
      <c r="B53" s="565">
        <v>28</v>
      </c>
      <c r="C53" s="565" t="s">
        <v>127</v>
      </c>
      <c r="D53" s="565" t="s">
        <v>73</v>
      </c>
      <c r="E53" s="565" t="s">
        <v>368</v>
      </c>
      <c r="F53" s="565">
        <v>14781874.689999999</v>
      </c>
      <c r="G53" s="565">
        <v>14781874.689999999</v>
      </c>
      <c r="H53" s="565"/>
      <c r="I53" s="565">
        <v>2</v>
      </c>
      <c r="K53" s="437"/>
    </row>
    <row r="54" spans="2:11" x14ac:dyDescent="0.25">
      <c r="B54" s="565">
        <v>32</v>
      </c>
      <c r="C54" s="565" t="s">
        <v>124</v>
      </c>
      <c r="D54" s="565" t="s">
        <v>376</v>
      </c>
      <c r="E54" s="565" t="s">
        <v>475</v>
      </c>
      <c r="F54" s="565">
        <v>14022517.949999999</v>
      </c>
      <c r="G54" s="565">
        <v>14022517.949999999</v>
      </c>
      <c r="H54" s="565"/>
      <c r="I54" s="565">
        <v>1</v>
      </c>
      <c r="K54" s="437"/>
    </row>
    <row r="55" spans="2:11" x14ac:dyDescent="0.25">
      <c r="B55" s="565">
        <v>32</v>
      </c>
      <c r="C55" s="565" t="s">
        <v>124</v>
      </c>
      <c r="D55" s="565" t="s">
        <v>376</v>
      </c>
      <c r="E55" s="565" t="s">
        <v>495</v>
      </c>
      <c r="F55" s="565">
        <v>15463072.630000001</v>
      </c>
      <c r="G55" s="565">
        <v>15463072.630000001</v>
      </c>
      <c r="H55" s="565"/>
      <c r="I55" s="565">
        <v>1</v>
      </c>
      <c r="K55" s="437"/>
    </row>
    <row r="56" spans="2:11" ht="18" customHeight="1" x14ac:dyDescent="0.25">
      <c r="B56" s="565">
        <v>32</v>
      </c>
      <c r="C56" s="565" t="s">
        <v>124</v>
      </c>
      <c r="D56" s="565" t="s">
        <v>115</v>
      </c>
      <c r="E56" s="565" t="s">
        <v>496</v>
      </c>
      <c r="F56" s="565">
        <v>19290035.960000001</v>
      </c>
      <c r="G56" s="565">
        <v>19290035.960000001</v>
      </c>
      <c r="H56" s="565"/>
      <c r="I56" s="565">
        <v>1</v>
      </c>
      <c r="K56" s="437"/>
    </row>
    <row r="57" spans="2:11" x14ac:dyDescent="0.25">
      <c r="B57" s="565">
        <v>32</v>
      </c>
      <c r="C57" s="565" t="s">
        <v>12</v>
      </c>
      <c r="D57" s="565" t="s">
        <v>94</v>
      </c>
      <c r="E57" s="565" t="s">
        <v>112</v>
      </c>
      <c r="F57" s="565">
        <v>15263000.27</v>
      </c>
      <c r="G57" s="565">
        <v>15263000.27</v>
      </c>
      <c r="H57" s="565"/>
      <c r="I57" s="565">
        <v>1</v>
      </c>
      <c r="K57" s="437"/>
    </row>
    <row r="58" spans="2:11" x14ac:dyDescent="0.25">
      <c r="B58" s="565">
        <v>32</v>
      </c>
      <c r="C58" s="565" t="s">
        <v>66</v>
      </c>
      <c r="D58" s="565" t="s">
        <v>106</v>
      </c>
      <c r="E58" s="565" t="s">
        <v>497</v>
      </c>
      <c r="F58" s="565">
        <v>15527418.9805128</v>
      </c>
      <c r="G58" s="565">
        <v>15527418.9805128</v>
      </c>
      <c r="H58" s="565"/>
      <c r="I58" s="565">
        <v>39</v>
      </c>
      <c r="K58" s="437"/>
    </row>
    <row r="59" spans="2:11" x14ac:dyDescent="0.25">
      <c r="B59" s="565">
        <v>87</v>
      </c>
      <c r="C59" s="565" t="s">
        <v>127</v>
      </c>
      <c r="D59" s="565" t="s">
        <v>130</v>
      </c>
      <c r="E59" s="565" t="s">
        <v>71</v>
      </c>
      <c r="F59" s="565">
        <v>15181577.41</v>
      </c>
      <c r="G59" s="565">
        <v>15181577.41</v>
      </c>
      <c r="H59" s="565"/>
      <c r="I59" s="565">
        <v>1</v>
      </c>
      <c r="K59" s="437"/>
    </row>
    <row r="60" spans="2:11" x14ac:dyDescent="0.25">
      <c r="B60" s="565">
        <v>88</v>
      </c>
      <c r="C60" s="565" t="s">
        <v>124</v>
      </c>
      <c r="D60" s="565" t="s">
        <v>132</v>
      </c>
      <c r="E60" s="565" t="s">
        <v>76</v>
      </c>
      <c r="F60" s="565">
        <v>16858138.809999999</v>
      </c>
      <c r="G60" s="565">
        <v>16858138.809999999</v>
      </c>
      <c r="H60" s="565"/>
      <c r="I60" s="565">
        <v>1</v>
      </c>
      <c r="K60" s="437"/>
    </row>
    <row r="61" spans="2:11" x14ac:dyDescent="0.25">
      <c r="B61" s="565">
        <v>90</v>
      </c>
      <c r="C61" s="565" t="s">
        <v>66</v>
      </c>
      <c r="D61" s="565" t="s">
        <v>64</v>
      </c>
      <c r="E61" s="565" t="s">
        <v>461</v>
      </c>
      <c r="F61" s="565">
        <v>9583514.7671428602</v>
      </c>
      <c r="G61" s="565">
        <v>9583514.7671428602</v>
      </c>
      <c r="H61" s="565"/>
      <c r="I61" s="565">
        <v>7</v>
      </c>
      <c r="K61" s="437"/>
    </row>
    <row r="62" spans="2:11" x14ac:dyDescent="0.25">
      <c r="B62" s="565">
        <v>90</v>
      </c>
      <c r="C62" s="565" t="s">
        <v>66</v>
      </c>
      <c r="D62" s="565" t="s">
        <v>67</v>
      </c>
      <c r="E62" s="565" t="s">
        <v>498</v>
      </c>
      <c r="F62" s="565">
        <v>11141234.694</v>
      </c>
      <c r="G62" s="565">
        <v>11141234.694</v>
      </c>
      <c r="H62" s="565"/>
      <c r="I62" s="565">
        <v>10</v>
      </c>
      <c r="K62" s="437"/>
    </row>
    <row r="63" spans="2:11" x14ac:dyDescent="0.25">
      <c r="B63" s="565">
        <v>90</v>
      </c>
      <c r="C63" s="565" t="s">
        <v>66</v>
      </c>
      <c r="D63" s="565" t="s">
        <v>107</v>
      </c>
      <c r="E63" s="565" t="s">
        <v>464</v>
      </c>
      <c r="F63" s="565">
        <v>12216517.975</v>
      </c>
      <c r="G63" s="565">
        <v>12216517.975</v>
      </c>
      <c r="H63" s="565"/>
      <c r="I63" s="565">
        <v>22</v>
      </c>
      <c r="K63" s="437"/>
    </row>
    <row r="64" spans="2:11" x14ac:dyDescent="0.25">
      <c r="B64" s="565">
        <v>90</v>
      </c>
      <c r="C64" s="565" t="s">
        <v>66</v>
      </c>
      <c r="D64" s="565" t="s">
        <v>69</v>
      </c>
      <c r="E64" s="565" t="s">
        <v>365</v>
      </c>
      <c r="F64" s="565">
        <v>10951716.279999999</v>
      </c>
      <c r="G64" s="565">
        <v>10951716.279999999</v>
      </c>
      <c r="H64" s="565"/>
      <c r="I64" s="565">
        <v>3</v>
      </c>
      <c r="K64" s="437"/>
    </row>
    <row r="65" spans="2:11" x14ac:dyDescent="0.25">
      <c r="B65" s="565">
        <v>93</v>
      </c>
      <c r="C65" s="565" t="s">
        <v>124</v>
      </c>
      <c r="D65" s="565" t="s">
        <v>124</v>
      </c>
      <c r="E65" s="565" t="s">
        <v>462</v>
      </c>
      <c r="F65" s="565">
        <v>25669741.914999999</v>
      </c>
      <c r="G65" s="565">
        <v>25953209.414999999</v>
      </c>
      <c r="H65" s="565"/>
      <c r="I65" s="565">
        <v>2</v>
      </c>
      <c r="K65" s="437"/>
    </row>
    <row r="66" spans="2:11" x14ac:dyDescent="0.25">
      <c r="B66" s="565">
        <v>93</v>
      </c>
      <c r="C66" s="565" t="s">
        <v>124</v>
      </c>
      <c r="D66" s="565" t="s">
        <v>300</v>
      </c>
      <c r="E66" s="565" t="s">
        <v>300</v>
      </c>
      <c r="F66" s="565">
        <v>23697709.989999998</v>
      </c>
      <c r="G66" s="565">
        <v>23789152.572500002</v>
      </c>
      <c r="H66" s="565"/>
      <c r="I66" s="565">
        <v>8</v>
      </c>
      <c r="K66" s="437"/>
    </row>
    <row r="67" spans="2:11" x14ac:dyDescent="0.25">
      <c r="B67" s="565">
        <v>93</v>
      </c>
      <c r="C67" s="565" t="s">
        <v>124</v>
      </c>
      <c r="D67" s="565" t="s">
        <v>132</v>
      </c>
      <c r="E67" s="565" t="s">
        <v>99</v>
      </c>
      <c r="F67" s="565">
        <v>15190613.875</v>
      </c>
      <c r="G67" s="565">
        <v>15366591.25</v>
      </c>
      <c r="H67" s="565"/>
      <c r="I67" s="565">
        <v>2</v>
      </c>
      <c r="K67" s="437"/>
    </row>
    <row r="68" spans="2:11" x14ac:dyDescent="0.25">
      <c r="B68" s="565">
        <v>93</v>
      </c>
      <c r="C68" s="565" t="s">
        <v>124</v>
      </c>
      <c r="D68" s="565" t="s">
        <v>132</v>
      </c>
      <c r="E68" s="565" t="s">
        <v>378</v>
      </c>
      <c r="F68" s="565">
        <v>25034725.77</v>
      </c>
      <c r="G68" s="565">
        <v>25284725.77</v>
      </c>
      <c r="H68" s="565"/>
      <c r="I68" s="565">
        <v>1</v>
      </c>
      <c r="K68" s="437"/>
    </row>
    <row r="69" spans="2:11" x14ac:dyDescent="0.25">
      <c r="B69" s="565">
        <v>93</v>
      </c>
      <c r="C69" s="565" t="s">
        <v>11</v>
      </c>
      <c r="D69" s="565" t="s">
        <v>11</v>
      </c>
      <c r="E69" s="565" t="s">
        <v>436</v>
      </c>
      <c r="F69" s="565">
        <v>30960047.84</v>
      </c>
      <c r="G69" s="565">
        <v>31101622.877500001</v>
      </c>
      <c r="H69" s="565"/>
      <c r="I69" s="565">
        <v>4</v>
      </c>
      <c r="K69" s="437"/>
    </row>
    <row r="70" spans="2:11" x14ac:dyDescent="0.25">
      <c r="B70" s="565">
        <v>93</v>
      </c>
      <c r="C70" s="565" t="s">
        <v>11</v>
      </c>
      <c r="D70" s="565" t="s">
        <v>126</v>
      </c>
      <c r="E70" s="565" t="s">
        <v>448</v>
      </c>
      <c r="F70" s="565">
        <v>19229129.52</v>
      </c>
      <c r="G70" s="565">
        <v>19229129.52</v>
      </c>
      <c r="H70" s="565"/>
      <c r="I70" s="565">
        <v>1</v>
      </c>
      <c r="K70" s="437"/>
    </row>
    <row r="71" spans="2:11" x14ac:dyDescent="0.25">
      <c r="B71" s="565">
        <v>93</v>
      </c>
      <c r="C71" s="565" t="s">
        <v>11</v>
      </c>
      <c r="D71" s="565" t="s">
        <v>80</v>
      </c>
      <c r="E71" s="565" t="s">
        <v>499</v>
      </c>
      <c r="F71" s="565">
        <v>19419732.870000001</v>
      </c>
      <c r="G71" s="565">
        <v>19599618.379999999</v>
      </c>
      <c r="H71" s="565"/>
      <c r="I71" s="565">
        <v>1</v>
      </c>
      <c r="K71" s="437"/>
    </row>
    <row r="72" spans="2:11" x14ac:dyDescent="0.25">
      <c r="B72" s="565">
        <v>93</v>
      </c>
      <c r="C72" s="565" t="s">
        <v>11</v>
      </c>
      <c r="D72" s="565" t="s">
        <v>269</v>
      </c>
      <c r="E72" s="565" t="s">
        <v>477</v>
      </c>
      <c r="F72" s="565">
        <v>20189477.210000001</v>
      </c>
      <c r="G72" s="565">
        <v>20249432.420000002</v>
      </c>
      <c r="H72" s="565"/>
      <c r="I72" s="565">
        <v>1</v>
      </c>
      <c r="K72" s="437"/>
    </row>
    <row r="73" spans="2:11" x14ac:dyDescent="0.25">
      <c r="B73" s="565">
        <v>93</v>
      </c>
      <c r="C73" s="565" t="s">
        <v>11</v>
      </c>
      <c r="D73" s="565" t="s">
        <v>100</v>
      </c>
      <c r="E73" s="565" t="s">
        <v>117</v>
      </c>
      <c r="F73" s="565">
        <v>15664965</v>
      </c>
      <c r="G73" s="565">
        <v>15664965</v>
      </c>
      <c r="H73" s="565"/>
      <c r="I73" s="565">
        <v>2</v>
      </c>
      <c r="K73" s="437"/>
    </row>
    <row r="74" spans="2:11" x14ac:dyDescent="0.25">
      <c r="B74" s="565">
        <v>93</v>
      </c>
      <c r="C74" s="565" t="s">
        <v>11</v>
      </c>
      <c r="D74" s="565" t="s">
        <v>100</v>
      </c>
      <c r="E74" s="565" t="s">
        <v>119</v>
      </c>
      <c r="F74" s="565">
        <v>21117300</v>
      </c>
      <c r="G74" s="565">
        <v>21580803</v>
      </c>
      <c r="H74" s="565"/>
      <c r="I74" s="565">
        <v>1</v>
      </c>
      <c r="K74" s="437"/>
    </row>
    <row r="75" spans="2:11" x14ac:dyDescent="0.25">
      <c r="B75" s="565">
        <v>93</v>
      </c>
      <c r="C75" s="565" t="s">
        <v>11</v>
      </c>
      <c r="D75" s="565" t="s">
        <v>100</v>
      </c>
      <c r="E75" s="565" t="s">
        <v>133</v>
      </c>
      <c r="F75" s="565">
        <v>17364668.989999998</v>
      </c>
      <c r="G75" s="565">
        <v>17364668.989999998</v>
      </c>
      <c r="H75" s="565"/>
      <c r="I75" s="565">
        <v>1</v>
      </c>
      <c r="K75" s="437"/>
    </row>
    <row r="76" spans="2:11" x14ac:dyDescent="0.25">
      <c r="B76" s="565">
        <v>93</v>
      </c>
      <c r="C76" s="565" t="s">
        <v>11</v>
      </c>
      <c r="D76" s="565" t="s">
        <v>100</v>
      </c>
      <c r="E76" s="565" t="s">
        <v>333</v>
      </c>
      <c r="F76" s="565">
        <v>16880550</v>
      </c>
      <c r="G76" s="565">
        <v>16880550</v>
      </c>
      <c r="H76" s="565"/>
      <c r="I76" s="565">
        <v>2</v>
      </c>
      <c r="K76" s="437"/>
    </row>
    <row r="77" spans="2:11" x14ac:dyDescent="0.25">
      <c r="B77" s="565">
        <v>93</v>
      </c>
      <c r="C77" s="565" t="s">
        <v>11</v>
      </c>
      <c r="D77" s="565" t="s">
        <v>100</v>
      </c>
      <c r="E77" s="565" t="s">
        <v>500</v>
      </c>
      <c r="F77" s="565">
        <v>14508279.390000001</v>
      </c>
      <c r="G77" s="565">
        <v>14508279.390000001</v>
      </c>
      <c r="H77" s="565"/>
      <c r="I77" s="565">
        <v>1</v>
      </c>
      <c r="K77" s="437"/>
    </row>
    <row r="78" spans="2:11" x14ac:dyDescent="0.25">
      <c r="B78" s="565">
        <v>93</v>
      </c>
      <c r="C78" s="565" t="s">
        <v>11</v>
      </c>
      <c r="D78" s="565" t="s">
        <v>100</v>
      </c>
      <c r="E78" s="565" t="s">
        <v>120</v>
      </c>
      <c r="F78" s="565">
        <v>13004298.460000001</v>
      </c>
      <c r="G78" s="565">
        <v>13004298.460000001</v>
      </c>
      <c r="H78" s="565"/>
      <c r="I78" s="565">
        <v>1</v>
      </c>
      <c r="K78" s="437"/>
    </row>
    <row r="79" spans="2:11" x14ac:dyDescent="0.25">
      <c r="B79" s="565">
        <v>93</v>
      </c>
      <c r="C79" s="565" t="s">
        <v>11</v>
      </c>
      <c r="D79" s="565" t="s">
        <v>325</v>
      </c>
      <c r="E79" s="565" t="s">
        <v>491</v>
      </c>
      <c r="F79" s="565">
        <v>18134650.600000001</v>
      </c>
      <c r="G79" s="565">
        <v>18134650.600000001</v>
      </c>
      <c r="H79" s="565"/>
      <c r="I79" s="565">
        <v>1</v>
      </c>
      <c r="K79" s="437"/>
    </row>
    <row r="80" spans="2:11" x14ac:dyDescent="0.25">
      <c r="B80" s="565">
        <v>93</v>
      </c>
      <c r="C80" s="565" t="s">
        <v>11</v>
      </c>
      <c r="D80" s="565" t="s">
        <v>81</v>
      </c>
      <c r="E80" s="565" t="s">
        <v>81</v>
      </c>
      <c r="F80" s="565">
        <v>16860910.565000001</v>
      </c>
      <c r="G80" s="565">
        <v>16978862.684999999</v>
      </c>
      <c r="H80" s="565"/>
      <c r="I80" s="565">
        <v>2</v>
      </c>
      <c r="K80" s="437"/>
    </row>
    <row r="81" spans="2:11" x14ac:dyDescent="0.25">
      <c r="B81" s="565">
        <v>93</v>
      </c>
      <c r="C81" s="565" t="s">
        <v>11</v>
      </c>
      <c r="D81" s="565" t="s">
        <v>81</v>
      </c>
      <c r="E81" s="565" t="s">
        <v>478</v>
      </c>
      <c r="F81" s="565">
        <v>15582347.699999999</v>
      </c>
      <c r="G81" s="565">
        <v>15582347.699999999</v>
      </c>
      <c r="H81" s="565"/>
      <c r="I81" s="565">
        <v>1</v>
      </c>
      <c r="K81" s="437"/>
    </row>
    <row r="82" spans="2:11" x14ac:dyDescent="0.25">
      <c r="B82" s="565">
        <v>93</v>
      </c>
      <c r="C82" s="565" t="s">
        <v>12</v>
      </c>
      <c r="D82" s="565" t="s">
        <v>83</v>
      </c>
      <c r="E82" s="565" t="s">
        <v>93</v>
      </c>
      <c r="F82" s="565">
        <v>17268634.440000001</v>
      </c>
      <c r="G82" s="565">
        <v>17509634.440000001</v>
      </c>
      <c r="H82" s="565"/>
      <c r="I82" s="565">
        <v>1</v>
      </c>
      <c r="K82" s="437"/>
    </row>
    <row r="83" spans="2:11" x14ac:dyDescent="0.25">
      <c r="B83" s="565">
        <v>93</v>
      </c>
      <c r="C83" s="565" t="s">
        <v>13</v>
      </c>
      <c r="D83" s="565" t="s">
        <v>129</v>
      </c>
      <c r="E83" s="565" t="s">
        <v>114</v>
      </c>
      <c r="F83" s="565">
        <v>16248810</v>
      </c>
      <c r="G83" s="565">
        <v>16248810</v>
      </c>
      <c r="H83" s="565"/>
      <c r="I83" s="565">
        <v>1</v>
      </c>
      <c r="K83" s="437"/>
    </row>
    <row r="84" spans="2:11" x14ac:dyDescent="0.25">
      <c r="B84" s="565">
        <v>93</v>
      </c>
      <c r="C84" s="565" t="s">
        <v>13</v>
      </c>
      <c r="D84" s="565" t="s">
        <v>129</v>
      </c>
      <c r="E84" s="565" t="s">
        <v>139</v>
      </c>
      <c r="F84" s="565">
        <v>16546409.893333299</v>
      </c>
      <c r="G84" s="565">
        <v>16678037.8866667</v>
      </c>
      <c r="H84" s="565"/>
      <c r="I84" s="565">
        <v>3</v>
      </c>
      <c r="K84" s="437"/>
    </row>
    <row r="85" spans="2:11" x14ac:dyDescent="0.25">
      <c r="B85" s="565">
        <v>93</v>
      </c>
      <c r="C85" s="565" t="s">
        <v>65</v>
      </c>
      <c r="D85" s="565" t="s">
        <v>103</v>
      </c>
      <c r="E85" s="565" t="s">
        <v>103</v>
      </c>
      <c r="F85" s="565">
        <v>20944212.385000002</v>
      </c>
      <c r="G85" s="565">
        <v>20996397.885000002</v>
      </c>
      <c r="H85" s="565"/>
      <c r="I85" s="565">
        <v>2</v>
      </c>
      <c r="K85" s="437"/>
    </row>
    <row r="86" spans="2:11" x14ac:dyDescent="0.25">
      <c r="B86" s="565">
        <v>93</v>
      </c>
      <c r="C86" s="565" t="s">
        <v>65</v>
      </c>
      <c r="D86" s="565" t="s">
        <v>111</v>
      </c>
      <c r="E86" s="565" t="s">
        <v>111</v>
      </c>
      <c r="F86" s="565">
        <v>16340760.01</v>
      </c>
      <c r="G86" s="565">
        <v>16340760.01</v>
      </c>
      <c r="H86" s="565"/>
      <c r="I86" s="565">
        <v>1</v>
      </c>
      <c r="K86" s="437"/>
    </row>
    <row r="87" spans="2:11" x14ac:dyDescent="0.25">
      <c r="B87" s="565">
        <v>93</v>
      </c>
      <c r="C87" s="565" t="s">
        <v>65</v>
      </c>
      <c r="D87" s="565" t="s">
        <v>111</v>
      </c>
      <c r="E87" s="565" t="s">
        <v>385</v>
      </c>
      <c r="F87" s="565">
        <v>24632164.030000001</v>
      </c>
      <c r="G87" s="565">
        <v>24632164.030000001</v>
      </c>
      <c r="H87" s="565"/>
      <c r="I87" s="565">
        <v>1</v>
      </c>
      <c r="K87" s="437"/>
    </row>
    <row r="88" spans="2:11" x14ac:dyDescent="0.25">
      <c r="B88" s="565">
        <v>93</v>
      </c>
      <c r="C88" s="565" t="s">
        <v>65</v>
      </c>
      <c r="D88" s="565" t="s">
        <v>104</v>
      </c>
      <c r="E88" s="565" t="s">
        <v>255</v>
      </c>
      <c r="F88" s="565">
        <v>18510993.449999999</v>
      </c>
      <c r="G88" s="565">
        <v>18510993.449999999</v>
      </c>
      <c r="H88" s="565"/>
      <c r="I88" s="565">
        <v>1</v>
      </c>
      <c r="K88" s="437"/>
    </row>
    <row r="89" spans="2:11" x14ac:dyDescent="0.25">
      <c r="B89" s="565">
        <v>93</v>
      </c>
      <c r="C89" s="565" t="s">
        <v>65</v>
      </c>
      <c r="D89" s="565" t="s">
        <v>104</v>
      </c>
      <c r="E89" s="565" t="s">
        <v>135</v>
      </c>
      <c r="F89" s="565">
        <v>21639807.2226087</v>
      </c>
      <c r="G89" s="565">
        <v>21685855.7130435</v>
      </c>
      <c r="H89" s="565"/>
      <c r="I89" s="565">
        <v>23</v>
      </c>
      <c r="K89" s="437"/>
    </row>
    <row r="90" spans="2:11" x14ac:dyDescent="0.25">
      <c r="B90" s="565">
        <v>93</v>
      </c>
      <c r="C90" s="565" t="s">
        <v>65</v>
      </c>
      <c r="D90" s="565" t="s">
        <v>259</v>
      </c>
      <c r="E90" s="565" t="s">
        <v>259</v>
      </c>
      <c r="F90" s="565">
        <v>15155685.029999999</v>
      </c>
      <c r="G90" s="565">
        <v>15189983.369999999</v>
      </c>
      <c r="H90" s="565"/>
      <c r="I90" s="565">
        <v>1</v>
      </c>
      <c r="K90" s="437"/>
    </row>
    <row r="91" spans="2:11" x14ac:dyDescent="0.25">
      <c r="B91" s="565">
        <v>93</v>
      </c>
      <c r="C91" s="565" t="s">
        <v>65</v>
      </c>
      <c r="D91" s="565" t="s">
        <v>265</v>
      </c>
      <c r="E91" s="565" t="s">
        <v>293</v>
      </c>
      <c r="F91" s="565">
        <v>17342152.050000001</v>
      </c>
      <c r="G91" s="565">
        <v>17380168.940000001</v>
      </c>
      <c r="H91" s="565"/>
      <c r="I91" s="565">
        <v>1</v>
      </c>
      <c r="K91" s="437"/>
    </row>
    <row r="92" spans="2:11" x14ac:dyDescent="0.25">
      <c r="B92" s="565">
        <v>93</v>
      </c>
      <c r="C92" s="565" t="s">
        <v>66</v>
      </c>
      <c r="D92" s="565" t="s">
        <v>66</v>
      </c>
      <c r="E92" s="565" t="s">
        <v>366</v>
      </c>
      <c r="F92" s="565">
        <v>16367491.4</v>
      </c>
      <c r="G92" s="565">
        <v>16628982.810000001</v>
      </c>
      <c r="H92" s="565"/>
      <c r="I92" s="565">
        <v>1</v>
      </c>
      <c r="K92" s="437"/>
    </row>
    <row r="93" spans="2:11" x14ac:dyDescent="0.25">
      <c r="B93" s="565">
        <v>93</v>
      </c>
      <c r="C93" s="565" t="s">
        <v>66</v>
      </c>
      <c r="D93" s="565" t="s">
        <v>66</v>
      </c>
      <c r="E93" s="565" t="s">
        <v>386</v>
      </c>
      <c r="F93" s="565">
        <v>23167666.537999999</v>
      </c>
      <c r="G93" s="565">
        <v>23262666.537999999</v>
      </c>
      <c r="H93" s="565"/>
      <c r="I93" s="565">
        <v>5</v>
      </c>
      <c r="K93" s="437"/>
    </row>
    <row r="94" spans="2:11" x14ac:dyDescent="0.25">
      <c r="B94" s="565">
        <v>93</v>
      </c>
      <c r="C94" s="565" t="s">
        <v>66</v>
      </c>
      <c r="D94" s="565" t="s">
        <v>64</v>
      </c>
      <c r="E94" s="565" t="s">
        <v>396</v>
      </c>
      <c r="F94" s="565">
        <v>15086902.029999999</v>
      </c>
      <c r="G94" s="565">
        <v>15136557.810000001</v>
      </c>
      <c r="H94" s="565"/>
      <c r="I94" s="565">
        <v>1</v>
      </c>
      <c r="K94" s="437"/>
    </row>
    <row r="95" spans="2:11" x14ac:dyDescent="0.25">
      <c r="B95" s="565">
        <v>93</v>
      </c>
      <c r="C95" s="565" t="s">
        <v>66</v>
      </c>
      <c r="D95" s="565" t="s">
        <v>107</v>
      </c>
      <c r="E95" s="565" t="s">
        <v>140</v>
      </c>
      <c r="F95" s="565">
        <v>16033106.880000001</v>
      </c>
      <c r="G95" s="565">
        <v>16087452.09</v>
      </c>
      <c r="H95" s="565"/>
      <c r="I95" s="565">
        <v>1</v>
      </c>
      <c r="K95" s="437"/>
    </row>
    <row r="96" spans="2:11" x14ac:dyDescent="0.25">
      <c r="B96" s="565">
        <v>93</v>
      </c>
      <c r="C96" s="565" t="s">
        <v>66</v>
      </c>
      <c r="D96" s="565" t="s">
        <v>69</v>
      </c>
      <c r="E96" s="565" t="s">
        <v>70</v>
      </c>
      <c r="F96" s="565">
        <v>16164350.83</v>
      </c>
      <c r="G96" s="565">
        <v>16216278.695</v>
      </c>
      <c r="H96" s="565"/>
      <c r="I96" s="565">
        <v>2</v>
      </c>
      <c r="K96" s="437"/>
    </row>
    <row r="97" spans="2:11" x14ac:dyDescent="0.25">
      <c r="B97" s="565">
        <v>93</v>
      </c>
      <c r="C97" s="565" t="s">
        <v>66</v>
      </c>
      <c r="D97" s="565" t="s">
        <v>69</v>
      </c>
      <c r="E97" s="565" t="s">
        <v>365</v>
      </c>
      <c r="F97" s="565">
        <v>15883097.550000001</v>
      </c>
      <c r="G97" s="565">
        <v>15983097.550000001</v>
      </c>
      <c r="H97" s="565"/>
      <c r="I97" s="565">
        <v>1</v>
      </c>
      <c r="K97" s="437"/>
    </row>
    <row r="98" spans="2:11" x14ac:dyDescent="0.25">
      <c r="B98" s="565">
        <v>93</v>
      </c>
      <c r="C98" s="565" t="s">
        <v>127</v>
      </c>
      <c r="D98" s="565" t="s">
        <v>130</v>
      </c>
      <c r="E98" s="565" t="s">
        <v>128</v>
      </c>
      <c r="F98" s="565">
        <v>18550696.162</v>
      </c>
      <c r="G98" s="565">
        <v>18687607.666000001</v>
      </c>
      <c r="H98" s="565"/>
      <c r="I98" s="565">
        <v>5</v>
      </c>
      <c r="K98" s="437"/>
    </row>
    <row r="99" spans="2:11" x14ac:dyDescent="0.25">
      <c r="B99" s="565">
        <v>93</v>
      </c>
      <c r="C99" s="565" t="s">
        <v>127</v>
      </c>
      <c r="D99" s="565" t="s">
        <v>130</v>
      </c>
      <c r="E99" s="565" t="s">
        <v>71</v>
      </c>
      <c r="F99" s="565">
        <v>15841160</v>
      </c>
      <c r="G99" s="565">
        <v>15991160</v>
      </c>
      <c r="H99" s="565"/>
      <c r="I99" s="565">
        <v>1</v>
      </c>
      <c r="K99" s="437"/>
    </row>
    <row r="100" spans="2:11" x14ac:dyDescent="0.25">
      <c r="B100" s="565">
        <v>93</v>
      </c>
      <c r="C100" s="565" t="s">
        <v>127</v>
      </c>
      <c r="D100" s="565" t="s">
        <v>130</v>
      </c>
      <c r="E100" s="565" t="s">
        <v>72</v>
      </c>
      <c r="F100" s="565">
        <v>17153891.02</v>
      </c>
      <c r="G100" s="565">
        <v>17283636.943999998</v>
      </c>
      <c r="H100" s="565"/>
      <c r="I100" s="565">
        <v>5</v>
      </c>
      <c r="K100" s="437"/>
    </row>
    <row r="101" spans="2:11" x14ac:dyDescent="0.25">
      <c r="B101" s="565">
        <v>93</v>
      </c>
      <c r="C101" s="565" t="s">
        <v>127</v>
      </c>
      <c r="D101" s="565" t="s">
        <v>73</v>
      </c>
      <c r="E101" s="565" t="s">
        <v>380</v>
      </c>
      <c r="F101" s="565">
        <v>17052421.539999999</v>
      </c>
      <c r="G101" s="565">
        <v>17248421.539999999</v>
      </c>
      <c r="H101" s="565"/>
      <c r="I101" s="565">
        <v>2</v>
      </c>
      <c r="K101" s="437"/>
    </row>
    <row r="102" spans="2:11" x14ac:dyDescent="0.25">
      <c r="B102" s="565">
        <v>93</v>
      </c>
      <c r="C102" s="565" t="s">
        <v>127</v>
      </c>
      <c r="D102" s="565" t="s">
        <v>131</v>
      </c>
      <c r="E102" s="565" t="s">
        <v>131</v>
      </c>
      <c r="F102" s="565">
        <v>14716410.02</v>
      </c>
      <c r="G102" s="565">
        <v>14810226.09</v>
      </c>
      <c r="H102" s="565"/>
      <c r="I102" s="565">
        <v>2</v>
      </c>
      <c r="K102" s="437"/>
    </row>
    <row r="103" spans="2:11" x14ac:dyDescent="0.25">
      <c r="B103" s="565">
        <v>93</v>
      </c>
      <c r="C103" s="565" t="s">
        <v>127</v>
      </c>
      <c r="D103" s="565" t="s">
        <v>131</v>
      </c>
      <c r="E103" s="565" t="s">
        <v>136</v>
      </c>
      <c r="F103" s="565">
        <v>14221842.93</v>
      </c>
      <c r="G103" s="565">
        <v>14298042.93</v>
      </c>
      <c r="H103" s="565"/>
      <c r="I103" s="565">
        <v>1</v>
      </c>
      <c r="K103" s="437"/>
    </row>
    <row r="104" spans="2:11" x14ac:dyDescent="0.25">
      <c r="B104" s="565">
        <v>96</v>
      </c>
      <c r="C104" s="565" t="s">
        <v>12</v>
      </c>
      <c r="D104" s="565" t="s">
        <v>335</v>
      </c>
      <c r="E104" s="565" t="s">
        <v>335</v>
      </c>
      <c r="F104" s="565">
        <v>19744067.84</v>
      </c>
      <c r="G104" s="565">
        <v>19744067.84</v>
      </c>
      <c r="H104" s="565"/>
      <c r="I104" s="565">
        <v>1</v>
      </c>
      <c r="K104" s="437"/>
    </row>
    <row r="105" spans="2:11" x14ac:dyDescent="0.25">
      <c r="B105" s="565">
        <v>96</v>
      </c>
      <c r="C105" s="565" t="s">
        <v>65</v>
      </c>
      <c r="D105" s="565" t="s">
        <v>103</v>
      </c>
      <c r="E105" s="565" t="s">
        <v>103</v>
      </c>
      <c r="F105" s="565">
        <v>20540863.350000001</v>
      </c>
      <c r="G105" s="565">
        <v>20601427.359999999</v>
      </c>
      <c r="H105" s="565"/>
      <c r="I105" s="565">
        <v>1</v>
      </c>
      <c r="K105" s="437"/>
    </row>
    <row r="106" spans="2:11" x14ac:dyDescent="0.25">
      <c r="B106" s="565">
        <v>96</v>
      </c>
      <c r="C106" s="565" t="s">
        <v>66</v>
      </c>
      <c r="D106" s="565" t="s">
        <v>66</v>
      </c>
      <c r="E106" s="565" t="s">
        <v>366</v>
      </c>
      <c r="F106" s="565">
        <v>20504916.199999999</v>
      </c>
      <c r="G106" s="565">
        <v>20657241.199999999</v>
      </c>
      <c r="H106" s="565"/>
      <c r="I106" s="565">
        <v>1</v>
      </c>
      <c r="K106" s="437"/>
    </row>
    <row r="107" spans="2:11" x14ac:dyDescent="0.25">
      <c r="B107" s="565">
        <v>4</v>
      </c>
      <c r="C107" s="565" t="s">
        <v>124</v>
      </c>
      <c r="D107" s="565" t="s">
        <v>124</v>
      </c>
      <c r="E107" s="565" t="s">
        <v>462</v>
      </c>
      <c r="F107" s="565">
        <v>6295000</v>
      </c>
      <c r="G107" s="565">
        <v>43500000</v>
      </c>
      <c r="H107" s="565">
        <v>1</v>
      </c>
      <c r="I107" s="565"/>
      <c r="K107" s="437"/>
    </row>
    <row r="108" spans="2:11" x14ac:dyDescent="0.25">
      <c r="B108" s="565">
        <v>4</v>
      </c>
      <c r="C108" s="565" t="s">
        <v>124</v>
      </c>
      <c r="D108" s="565" t="s">
        <v>376</v>
      </c>
      <c r="E108" s="565" t="s">
        <v>91</v>
      </c>
      <c r="F108" s="565">
        <v>5686000</v>
      </c>
      <c r="G108" s="565">
        <v>29200000</v>
      </c>
      <c r="H108" s="565">
        <v>1</v>
      </c>
      <c r="I108" s="565"/>
      <c r="K108" s="437"/>
    </row>
    <row r="109" spans="2:11" x14ac:dyDescent="0.25">
      <c r="B109" s="565">
        <v>4</v>
      </c>
      <c r="C109" s="565" t="s">
        <v>124</v>
      </c>
      <c r="D109" s="565" t="s">
        <v>387</v>
      </c>
      <c r="E109" s="565" t="s">
        <v>379</v>
      </c>
      <c r="F109" s="565">
        <v>6134000</v>
      </c>
      <c r="G109" s="565">
        <v>28919000</v>
      </c>
      <c r="H109" s="565">
        <v>1</v>
      </c>
      <c r="I109" s="565"/>
      <c r="K109" s="437"/>
    </row>
    <row r="110" spans="2:11" x14ac:dyDescent="0.25">
      <c r="B110" s="565">
        <v>4</v>
      </c>
      <c r="C110" s="565" t="s">
        <v>124</v>
      </c>
      <c r="D110" s="565" t="s">
        <v>98</v>
      </c>
      <c r="E110" s="565" t="s">
        <v>358</v>
      </c>
      <c r="F110" s="565">
        <v>5109000</v>
      </c>
      <c r="G110" s="565">
        <v>56700000</v>
      </c>
      <c r="H110" s="565">
        <v>1</v>
      </c>
      <c r="I110" s="565"/>
      <c r="K110" s="437"/>
    </row>
    <row r="111" spans="2:11" x14ac:dyDescent="0.25">
      <c r="B111" s="565">
        <v>4</v>
      </c>
      <c r="C111" s="565" t="s">
        <v>124</v>
      </c>
      <c r="D111" s="565" t="s">
        <v>300</v>
      </c>
      <c r="E111" s="565" t="s">
        <v>501</v>
      </c>
      <c r="F111" s="565">
        <v>5077500</v>
      </c>
      <c r="G111" s="565">
        <v>61077500</v>
      </c>
      <c r="H111" s="565">
        <v>2</v>
      </c>
      <c r="I111" s="565"/>
      <c r="K111" s="437"/>
    </row>
    <row r="112" spans="2:11" x14ac:dyDescent="0.25">
      <c r="B112" s="565">
        <v>4</v>
      </c>
      <c r="C112" s="565" t="s">
        <v>124</v>
      </c>
      <c r="D112" s="565" t="s">
        <v>115</v>
      </c>
      <c r="E112" s="565" t="s">
        <v>460</v>
      </c>
      <c r="F112" s="565">
        <v>7005000</v>
      </c>
      <c r="G112" s="565">
        <v>17794000</v>
      </c>
      <c r="H112" s="565">
        <v>1</v>
      </c>
      <c r="I112" s="565"/>
      <c r="K112" s="437"/>
    </row>
    <row r="113" spans="2:11" x14ac:dyDescent="0.25">
      <c r="B113" s="565">
        <v>4</v>
      </c>
      <c r="C113" s="565" t="s">
        <v>124</v>
      </c>
      <c r="D113" s="565" t="s">
        <v>132</v>
      </c>
      <c r="E113" s="565" t="s">
        <v>99</v>
      </c>
      <c r="F113" s="565">
        <v>7035000</v>
      </c>
      <c r="G113" s="565">
        <v>25300000</v>
      </c>
      <c r="H113" s="565">
        <v>1</v>
      </c>
      <c r="I113" s="565"/>
      <c r="K113" s="437"/>
    </row>
    <row r="114" spans="2:11" x14ac:dyDescent="0.25">
      <c r="B114" s="565">
        <v>4</v>
      </c>
      <c r="C114" s="565" t="s">
        <v>124</v>
      </c>
      <c r="D114" s="565" t="s">
        <v>132</v>
      </c>
      <c r="E114" s="565" t="s">
        <v>378</v>
      </c>
      <c r="F114" s="565">
        <v>6903000</v>
      </c>
      <c r="G114" s="565">
        <v>16598000</v>
      </c>
      <c r="H114" s="565">
        <v>1</v>
      </c>
      <c r="I114" s="565"/>
      <c r="K114" s="437"/>
    </row>
    <row r="115" spans="2:11" x14ac:dyDescent="0.25">
      <c r="B115" s="565">
        <v>4</v>
      </c>
      <c r="C115" s="565" t="s">
        <v>124</v>
      </c>
      <c r="D115" s="565" t="s">
        <v>132</v>
      </c>
      <c r="E115" s="565" t="s">
        <v>76</v>
      </c>
      <c r="F115" s="565">
        <v>6551000</v>
      </c>
      <c r="G115" s="565">
        <v>14987000</v>
      </c>
      <c r="H115" s="565">
        <v>1</v>
      </c>
      <c r="I115" s="565"/>
      <c r="K115" s="437"/>
    </row>
    <row r="116" spans="2:11" x14ac:dyDescent="0.25">
      <c r="B116" s="565">
        <v>4</v>
      </c>
      <c r="C116" s="565" t="s">
        <v>124</v>
      </c>
      <c r="D116" s="565" t="s">
        <v>132</v>
      </c>
      <c r="E116" s="565" t="s">
        <v>398</v>
      </c>
      <c r="F116" s="565">
        <v>5942000</v>
      </c>
      <c r="G116" s="565">
        <v>27352452.75</v>
      </c>
      <c r="H116" s="565">
        <v>1</v>
      </c>
      <c r="I116" s="565"/>
      <c r="K116" s="437"/>
    </row>
    <row r="117" spans="2:11" x14ac:dyDescent="0.25">
      <c r="B117" s="565">
        <v>4</v>
      </c>
      <c r="C117" s="565" t="s">
        <v>124</v>
      </c>
      <c r="D117" s="565" t="s">
        <v>132</v>
      </c>
      <c r="E117" s="565" t="s">
        <v>63</v>
      </c>
      <c r="F117" s="565">
        <v>6070000</v>
      </c>
      <c r="G117" s="565">
        <v>26021300.809999999</v>
      </c>
      <c r="H117" s="565">
        <v>1</v>
      </c>
      <c r="I117" s="565"/>
      <c r="K117" s="437"/>
    </row>
    <row r="118" spans="2:11" x14ac:dyDescent="0.25">
      <c r="B118" s="565">
        <v>4</v>
      </c>
      <c r="C118" s="565" t="s">
        <v>11</v>
      </c>
      <c r="D118" s="565" t="s">
        <v>11</v>
      </c>
      <c r="E118" s="565" t="s">
        <v>78</v>
      </c>
      <c r="F118" s="565">
        <v>5429666.6666666698</v>
      </c>
      <c r="G118" s="565">
        <v>59149666.666666701</v>
      </c>
      <c r="H118" s="565">
        <v>3</v>
      </c>
      <c r="I118" s="565"/>
      <c r="K118" s="437"/>
    </row>
    <row r="119" spans="2:11" x14ac:dyDescent="0.25">
      <c r="B119" s="565">
        <v>4</v>
      </c>
      <c r="C119" s="565" t="s">
        <v>12</v>
      </c>
      <c r="D119" s="565" t="s">
        <v>12</v>
      </c>
      <c r="E119" s="565" t="s">
        <v>330</v>
      </c>
      <c r="F119" s="565">
        <v>5590000</v>
      </c>
      <c r="G119" s="565">
        <v>39801340.25</v>
      </c>
      <c r="H119" s="565">
        <v>1</v>
      </c>
      <c r="I119" s="565"/>
      <c r="K119" s="437"/>
    </row>
    <row r="120" spans="2:11" x14ac:dyDescent="0.25">
      <c r="B120" s="565">
        <v>4</v>
      </c>
      <c r="C120" s="565" t="s">
        <v>12</v>
      </c>
      <c r="D120" s="565" t="s">
        <v>12</v>
      </c>
      <c r="E120" s="565" t="s">
        <v>336</v>
      </c>
      <c r="F120" s="565">
        <v>6158750</v>
      </c>
      <c r="G120" s="565">
        <v>46938262.137500003</v>
      </c>
      <c r="H120" s="565">
        <v>4</v>
      </c>
      <c r="I120" s="565"/>
      <c r="K120" s="437"/>
    </row>
    <row r="121" spans="2:11" x14ac:dyDescent="0.25">
      <c r="B121" s="565">
        <v>4</v>
      </c>
      <c r="C121" s="565" t="s">
        <v>12</v>
      </c>
      <c r="D121" s="565" t="s">
        <v>12</v>
      </c>
      <c r="E121" s="565" t="s">
        <v>456</v>
      </c>
      <c r="F121" s="565">
        <v>6102000</v>
      </c>
      <c r="G121" s="565">
        <v>60900034.5</v>
      </c>
      <c r="H121" s="565">
        <v>1</v>
      </c>
      <c r="I121" s="565"/>
      <c r="K121" s="437"/>
    </row>
    <row r="122" spans="2:11" x14ac:dyDescent="0.25">
      <c r="B122" s="565">
        <v>4</v>
      </c>
      <c r="C122" s="565" t="s">
        <v>12</v>
      </c>
      <c r="D122" s="565" t="s">
        <v>12</v>
      </c>
      <c r="E122" s="565" t="s">
        <v>437</v>
      </c>
      <c r="F122" s="565">
        <v>5867333.3333333302</v>
      </c>
      <c r="G122" s="565">
        <v>55576333.333333299</v>
      </c>
      <c r="H122" s="565">
        <v>3</v>
      </c>
      <c r="I122" s="565"/>
      <c r="K122" s="437"/>
    </row>
    <row r="123" spans="2:11" x14ac:dyDescent="0.25">
      <c r="B123" s="565">
        <v>4</v>
      </c>
      <c r="C123" s="565" t="s">
        <v>12</v>
      </c>
      <c r="D123" s="565" t="s">
        <v>335</v>
      </c>
      <c r="E123" s="565" t="s">
        <v>335</v>
      </c>
      <c r="F123" s="565">
        <v>6284000</v>
      </c>
      <c r="G123" s="565">
        <v>37225060.423333302</v>
      </c>
      <c r="H123" s="565">
        <v>3</v>
      </c>
      <c r="I123" s="565"/>
      <c r="K123" s="437"/>
    </row>
    <row r="124" spans="2:11" x14ac:dyDescent="0.25">
      <c r="B124" s="565">
        <v>4</v>
      </c>
      <c r="C124" s="565" t="s">
        <v>12</v>
      </c>
      <c r="D124" s="565" t="s">
        <v>335</v>
      </c>
      <c r="E124" s="565" t="s">
        <v>82</v>
      </c>
      <c r="F124" s="565">
        <v>5366000</v>
      </c>
      <c r="G124" s="565">
        <v>39315899.189999998</v>
      </c>
      <c r="H124" s="565">
        <v>2</v>
      </c>
      <c r="I124" s="565"/>
      <c r="K124" s="437"/>
    </row>
    <row r="125" spans="2:11" x14ac:dyDescent="0.25">
      <c r="B125" s="565">
        <v>4</v>
      </c>
      <c r="C125" s="565" t="s">
        <v>12</v>
      </c>
      <c r="D125" s="565" t="s">
        <v>257</v>
      </c>
      <c r="E125" s="565" t="s">
        <v>315</v>
      </c>
      <c r="F125" s="565">
        <v>4885000</v>
      </c>
      <c r="G125" s="565">
        <v>62885000</v>
      </c>
      <c r="H125" s="565">
        <v>1</v>
      </c>
      <c r="I125" s="565"/>
      <c r="K125" s="437"/>
    </row>
    <row r="126" spans="2:11" x14ac:dyDescent="0.25">
      <c r="B126" s="565">
        <v>4</v>
      </c>
      <c r="C126" s="565" t="s">
        <v>12</v>
      </c>
      <c r="D126" s="565" t="s">
        <v>128</v>
      </c>
      <c r="E126" s="565" t="s">
        <v>364</v>
      </c>
      <c r="F126" s="565">
        <v>6839000</v>
      </c>
      <c r="G126" s="565">
        <v>26964809.52</v>
      </c>
      <c r="H126" s="565">
        <v>1</v>
      </c>
      <c r="I126" s="565"/>
      <c r="K126" s="437"/>
    </row>
    <row r="127" spans="2:11" x14ac:dyDescent="0.25">
      <c r="B127" s="565">
        <v>4</v>
      </c>
      <c r="C127" s="565" t="s">
        <v>12</v>
      </c>
      <c r="D127" s="565" t="s">
        <v>83</v>
      </c>
      <c r="E127" s="565" t="s">
        <v>83</v>
      </c>
      <c r="F127" s="565">
        <v>6551000</v>
      </c>
      <c r="G127" s="565">
        <v>23071699.109999999</v>
      </c>
      <c r="H127" s="565">
        <v>1</v>
      </c>
      <c r="I127" s="565"/>
      <c r="K127" s="437"/>
    </row>
    <row r="128" spans="2:11" x14ac:dyDescent="0.25">
      <c r="B128" s="565">
        <v>4</v>
      </c>
      <c r="C128" s="565" t="s">
        <v>12</v>
      </c>
      <c r="D128" s="565" t="s">
        <v>94</v>
      </c>
      <c r="E128" s="565" t="s">
        <v>112</v>
      </c>
      <c r="F128" s="565">
        <v>7055000</v>
      </c>
      <c r="G128" s="565">
        <v>21090000</v>
      </c>
      <c r="H128" s="565">
        <v>1</v>
      </c>
      <c r="I128" s="565"/>
      <c r="K128" s="437"/>
    </row>
    <row r="129" spans="2:11" x14ac:dyDescent="0.25">
      <c r="B129" s="565">
        <v>4</v>
      </c>
      <c r="C129" s="565" t="s">
        <v>12</v>
      </c>
      <c r="D129" s="565" t="s">
        <v>95</v>
      </c>
      <c r="E129" s="565" t="s">
        <v>78</v>
      </c>
      <c r="F129" s="565">
        <v>5782000</v>
      </c>
      <c r="G129" s="565">
        <v>45500000</v>
      </c>
      <c r="H129" s="565">
        <v>1</v>
      </c>
      <c r="I129" s="565"/>
      <c r="K129" s="437"/>
    </row>
    <row r="130" spans="2:11" x14ac:dyDescent="0.25">
      <c r="B130" s="565">
        <v>4</v>
      </c>
      <c r="C130" s="565" t="s">
        <v>12</v>
      </c>
      <c r="D130" s="565" t="s">
        <v>96</v>
      </c>
      <c r="E130" s="565" t="s">
        <v>278</v>
      </c>
      <c r="F130" s="565">
        <v>4501000</v>
      </c>
      <c r="G130" s="565">
        <v>48698008.505000003</v>
      </c>
      <c r="H130" s="565">
        <v>2</v>
      </c>
      <c r="I130" s="565"/>
      <c r="K130" s="437"/>
    </row>
    <row r="131" spans="2:11" x14ac:dyDescent="0.25">
      <c r="B131" s="565">
        <v>4</v>
      </c>
      <c r="C131" s="565" t="s">
        <v>12</v>
      </c>
      <c r="D131" s="565" t="s">
        <v>96</v>
      </c>
      <c r="E131" s="565" t="s">
        <v>258</v>
      </c>
      <c r="F131" s="565">
        <v>5366000</v>
      </c>
      <c r="G131" s="565">
        <v>50250000</v>
      </c>
      <c r="H131" s="565">
        <v>1</v>
      </c>
      <c r="I131" s="565"/>
      <c r="K131" s="437"/>
    </row>
    <row r="132" spans="2:11" x14ac:dyDescent="0.25">
      <c r="B132" s="565">
        <v>4</v>
      </c>
      <c r="C132" s="565" t="s">
        <v>12</v>
      </c>
      <c r="D132" s="565" t="s">
        <v>96</v>
      </c>
      <c r="E132" s="565" t="s">
        <v>490</v>
      </c>
      <c r="F132" s="565">
        <v>5269000</v>
      </c>
      <c r="G132" s="565">
        <v>30269000</v>
      </c>
      <c r="H132" s="565">
        <v>1</v>
      </c>
      <c r="I132" s="565"/>
      <c r="K132" s="437"/>
    </row>
    <row r="133" spans="2:11" x14ac:dyDescent="0.25">
      <c r="B133" s="565">
        <v>4</v>
      </c>
      <c r="C133" s="565" t="s">
        <v>13</v>
      </c>
      <c r="D133" s="565" t="s">
        <v>13</v>
      </c>
      <c r="E133" s="565" t="s">
        <v>422</v>
      </c>
      <c r="F133" s="565">
        <v>4629000</v>
      </c>
      <c r="G133" s="565">
        <v>57593223.960000001</v>
      </c>
      <c r="H133" s="565">
        <v>1</v>
      </c>
      <c r="I133" s="565"/>
      <c r="K133" s="437"/>
    </row>
    <row r="134" spans="2:11" x14ac:dyDescent="0.25">
      <c r="B134" s="565">
        <v>4</v>
      </c>
      <c r="C134" s="565" t="s">
        <v>13</v>
      </c>
      <c r="D134" s="565" t="s">
        <v>393</v>
      </c>
      <c r="E134" s="565" t="s">
        <v>77</v>
      </c>
      <c r="F134" s="565">
        <v>6391000</v>
      </c>
      <c r="G134" s="565">
        <v>46606133.909999996</v>
      </c>
      <c r="H134" s="565">
        <v>1</v>
      </c>
      <c r="I134" s="565"/>
      <c r="J134" s="472"/>
      <c r="K134" s="470"/>
    </row>
    <row r="135" spans="2:11" x14ac:dyDescent="0.25">
      <c r="B135" s="565">
        <v>4</v>
      </c>
      <c r="C135" s="565" t="s">
        <v>13</v>
      </c>
      <c r="D135" s="565" t="s">
        <v>393</v>
      </c>
      <c r="E135" s="565" t="s">
        <v>502</v>
      </c>
      <c r="F135" s="565">
        <v>5846000</v>
      </c>
      <c r="G135" s="565">
        <v>32962000</v>
      </c>
      <c r="H135" s="565">
        <v>1</v>
      </c>
      <c r="I135" s="565"/>
      <c r="K135" s="437"/>
    </row>
    <row r="136" spans="2:11" x14ac:dyDescent="0.25">
      <c r="B136" s="565">
        <v>4</v>
      </c>
      <c r="C136" s="565" t="s">
        <v>66</v>
      </c>
      <c r="D136" s="565" t="s">
        <v>69</v>
      </c>
      <c r="E136" s="565" t="s">
        <v>70</v>
      </c>
      <c r="F136" s="565">
        <v>7005000</v>
      </c>
      <c r="G136" s="565">
        <v>25814340</v>
      </c>
      <c r="H136" s="565">
        <v>1</v>
      </c>
      <c r="I136" s="565"/>
      <c r="K136" s="437"/>
    </row>
    <row r="137" spans="2:11" x14ac:dyDescent="0.25">
      <c r="B137" s="565">
        <v>4</v>
      </c>
      <c r="C137" s="565" t="s">
        <v>127</v>
      </c>
      <c r="D137" s="565" t="s">
        <v>127</v>
      </c>
      <c r="E137" s="565" t="s">
        <v>127</v>
      </c>
      <c r="F137" s="565">
        <v>5526000</v>
      </c>
      <c r="G137" s="565">
        <v>29462931.530000001</v>
      </c>
      <c r="H137" s="565">
        <v>1</v>
      </c>
      <c r="I137" s="565"/>
      <c r="K137" s="437"/>
    </row>
    <row r="138" spans="2:11" x14ac:dyDescent="0.25">
      <c r="B138" s="565">
        <v>4</v>
      </c>
      <c r="C138" s="565" t="s">
        <v>127</v>
      </c>
      <c r="D138" s="565" t="s">
        <v>130</v>
      </c>
      <c r="E138" s="565" t="s">
        <v>128</v>
      </c>
      <c r="F138" s="565">
        <v>6967000</v>
      </c>
      <c r="G138" s="565">
        <v>15757000</v>
      </c>
      <c r="H138" s="565">
        <v>1</v>
      </c>
      <c r="I138" s="565"/>
      <c r="K138" s="437"/>
    </row>
    <row r="139" spans="2:11" x14ac:dyDescent="0.25">
      <c r="B139" s="565">
        <v>4</v>
      </c>
      <c r="C139" s="565" t="s">
        <v>127</v>
      </c>
      <c r="D139" s="565" t="s">
        <v>130</v>
      </c>
      <c r="E139" s="565" t="s">
        <v>97</v>
      </c>
      <c r="F139" s="565">
        <v>7035000</v>
      </c>
      <c r="G139" s="565">
        <v>24450685.800000001</v>
      </c>
      <c r="H139" s="565">
        <v>1</v>
      </c>
      <c r="I139" s="565"/>
      <c r="K139" s="437"/>
    </row>
    <row r="140" spans="2:11" x14ac:dyDescent="0.25">
      <c r="B140" s="565">
        <v>4</v>
      </c>
      <c r="C140" s="565" t="s">
        <v>127</v>
      </c>
      <c r="D140" s="565" t="s">
        <v>89</v>
      </c>
      <c r="E140" s="565" t="s">
        <v>141</v>
      </c>
      <c r="F140" s="565">
        <v>5269000</v>
      </c>
      <c r="G140" s="565">
        <v>25796000</v>
      </c>
      <c r="H140" s="565">
        <v>1</v>
      </c>
      <c r="I140" s="565"/>
      <c r="K140" s="437"/>
    </row>
    <row r="141" spans="2:11" x14ac:dyDescent="0.25">
      <c r="B141" s="565">
        <v>22</v>
      </c>
      <c r="C141" s="565" t="s">
        <v>124</v>
      </c>
      <c r="D141" s="565" t="s">
        <v>124</v>
      </c>
      <c r="E141" s="565" t="s">
        <v>438</v>
      </c>
      <c r="F141" s="565">
        <v>5782000</v>
      </c>
      <c r="G141" s="565">
        <v>42092000</v>
      </c>
      <c r="H141" s="565">
        <v>1</v>
      </c>
      <c r="I141" s="565"/>
      <c r="K141" s="437"/>
    </row>
    <row r="142" spans="2:11" x14ac:dyDescent="0.25">
      <c r="B142" s="565">
        <v>22</v>
      </c>
      <c r="C142" s="565" t="s">
        <v>124</v>
      </c>
      <c r="D142" s="565" t="s">
        <v>75</v>
      </c>
      <c r="E142" s="565" t="s">
        <v>235</v>
      </c>
      <c r="F142" s="565">
        <v>6487000</v>
      </c>
      <c r="G142" s="565">
        <v>37037000</v>
      </c>
      <c r="H142" s="565">
        <v>1</v>
      </c>
      <c r="I142" s="565"/>
      <c r="K142" s="437"/>
    </row>
    <row r="143" spans="2:11" x14ac:dyDescent="0.25">
      <c r="B143" s="565">
        <v>22</v>
      </c>
      <c r="C143" s="565" t="s">
        <v>124</v>
      </c>
      <c r="D143" s="565" t="s">
        <v>75</v>
      </c>
      <c r="E143" s="565" t="s">
        <v>421</v>
      </c>
      <c r="F143" s="565">
        <v>6903000</v>
      </c>
      <c r="G143" s="565">
        <v>29903000</v>
      </c>
      <c r="H143" s="565">
        <v>1</v>
      </c>
      <c r="I143" s="565"/>
      <c r="K143" s="437"/>
    </row>
    <row r="144" spans="2:11" x14ac:dyDescent="0.25">
      <c r="B144" s="565">
        <v>22</v>
      </c>
      <c r="C144" s="565" t="s">
        <v>124</v>
      </c>
      <c r="D144" s="565" t="s">
        <v>75</v>
      </c>
      <c r="E144" s="565" t="s">
        <v>451</v>
      </c>
      <c r="F144" s="565">
        <v>4565000</v>
      </c>
      <c r="G144" s="565">
        <v>43933000</v>
      </c>
      <c r="H144" s="565">
        <v>1</v>
      </c>
      <c r="I144" s="565"/>
      <c r="K144" s="437"/>
    </row>
    <row r="145" spans="2:11" x14ac:dyDescent="0.25">
      <c r="B145" s="565">
        <v>22</v>
      </c>
      <c r="C145" s="565" t="s">
        <v>124</v>
      </c>
      <c r="D145" s="565" t="s">
        <v>480</v>
      </c>
      <c r="E145" s="565" t="s">
        <v>481</v>
      </c>
      <c r="F145" s="565">
        <v>7040000</v>
      </c>
      <c r="G145" s="565">
        <v>23905107.5</v>
      </c>
      <c r="H145" s="565">
        <v>1</v>
      </c>
      <c r="I145" s="565"/>
      <c r="K145" s="437"/>
    </row>
    <row r="146" spans="2:11" x14ac:dyDescent="0.25">
      <c r="B146" s="565">
        <v>22</v>
      </c>
      <c r="C146" s="565" t="s">
        <v>11</v>
      </c>
      <c r="D146" s="565" t="s">
        <v>11</v>
      </c>
      <c r="E146" s="565" t="s">
        <v>11</v>
      </c>
      <c r="F146" s="565">
        <v>6391000</v>
      </c>
      <c r="G146" s="565">
        <v>51912000</v>
      </c>
      <c r="H146" s="565">
        <v>1</v>
      </c>
      <c r="I146" s="565"/>
      <c r="K146" s="437"/>
    </row>
    <row r="147" spans="2:11" x14ac:dyDescent="0.25">
      <c r="B147" s="565">
        <v>22</v>
      </c>
      <c r="C147" s="565" t="s">
        <v>11</v>
      </c>
      <c r="D147" s="565" t="s">
        <v>11</v>
      </c>
      <c r="E147" s="565" t="s">
        <v>124</v>
      </c>
      <c r="F147" s="565">
        <v>5558000</v>
      </c>
      <c r="G147" s="565">
        <v>44347637.899999999</v>
      </c>
      <c r="H147" s="565">
        <v>1</v>
      </c>
      <c r="I147" s="565"/>
      <c r="K147" s="437"/>
    </row>
    <row r="148" spans="2:11" x14ac:dyDescent="0.25">
      <c r="B148" s="565">
        <v>22</v>
      </c>
      <c r="C148" s="565" t="s">
        <v>11</v>
      </c>
      <c r="D148" s="565" t="s">
        <v>126</v>
      </c>
      <c r="E148" s="565" t="s">
        <v>78</v>
      </c>
      <c r="F148" s="565">
        <v>6102000</v>
      </c>
      <c r="G148" s="565">
        <v>25949606.399999999</v>
      </c>
      <c r="H148" s="565">
        <v>1</v>
      </c>
      <c r="I148" s="565"/>
      <c r="K148" s="437"/>
    </row>
    <row r="149" spans="2:11" x14ac:dyDescent="0.25">
      <c r="B149" s="565">
        <v>22</v>
      </c>
      <c r="C149" s="565" t="s">
        <v>11</v>
      </c>
      <c r="D149" s="565" t="s">
        <v>126</v>
      </c>
      <c r="E149" s="565" t="s">
        <v>468</v>
      </c>
      <c r="F149" s="565">
        <v>5045000</v>
      </c>
      <c r="G149" s="565">
        <v>37467000</v>
      </c>
      <c r="H149" s="565">
        <v>1</v>
      </c>
      <c r="I149" s="565"/>
      <c r="K149" s="437"/>
    </row>
    <row r="150" spans="2:11" x14ac:dyDescent="0.25">
      <c r="B150" s="565">
        <v>22</v>
      </c>
      <c r="C150" s="565" t="s">
        <v>11</v>
      </c>
      <c r="D150" s="565" t="s">
        <v>79</v>
      </c>
      <c r="E150" s="565" t="s">
        <v>79</v>
      </c>
      <c r="F150" s="565">
        <v>6551000</v>
      </c>
      <c r="G150" s="565">
        <v>31740266.329999998</v>
      </c>
      <c r="H150" s="565">
        <v>1</v>
      </c>
      <c r="I150" s="565"/>
      <c r="K150" s="437"/>
    </row>
    <row r="151" spans="2:11" x14ac:dyDescent="0.25">
      <c r="B151" s="565">
        <v>22</v>
      </c>
      <c r="C151" s="565" t="s">
        <v>11</v>
      </c>
      <c r="D151" s="565" t="s">
        <v>79</v>
      </c>
      <c r="E151" s="565" t="s">
        <v>392</v>
      </c>
      <c r="F151" s="565">
        <v>5846000</v>
      </c>
      <c r="G151" s="565">
        <v>34415276.299999997</v>
      </c>
      <c r="H151" s="565">
        <v>1</v>
      </c>
      <c r="I151" s="565"/>
      <c r="K151" s="437"/>
    </row>
    <row r="152" spans="2:11" x14ac:dyDescent="0.25">
      <c r="B152" s="565">
        <v>22</v>
      </c>
      <c r="C152" s="565" t="s">
        <v>11</v>
      </c>
      <c r="D152" s="565" t="s">
        <v>79</v>
      </c>
      <c r="E152" s="565" t="s">
        <v>391</v>
      </c>
      <c r="F152" s="565">
        <v>5590000</v>
      </c>
      <c r="G152" s="565">
        <v>51340000.670000002</v>
      </c>
      <c r="H152" s="565">
        <v>1</v>
      </c>
      <c r="I152" s="565"/>
      <c r="K152" s="437"/>
    </row>
    <row r="153" spans="2:11" x14ac:dyDescent="0.25">
      <c r="B153" s="565">
        <v>22</v>
      </c>
      <c r="C153" s="565" t="s">
        <v>11</v>
      </c>
      <c r="D153" s="565" t="s">
        <v>80</v>
      </c>
      <c r="E153" s="565" t="s">
        <v>400</v>
      </c>
      <c r="F153" s="565">
        <v>6423000</v>
      </c>
      <c r="G153" s="565">
        <v>17889652.289999999</v>
      </c>
      <c r="H153" s="565">
        <v>1</v>
      </c>
      <c r="I153" s="565"/>
      <c r="K153" s="437"/>
    </row>
    <row r="154" spans="2:11" x14ac:dyDescent="0.25">
      <c r="B154" s="565">
        <v>22</v>
      </c>
      <c r="C154" s="565" t="s">
        <v>11</v>
      </c>
      <c r="D154" s="565" t="s">
        <v>100</v>
      </c>
      <c r="E154" s="565" t="s">
        <v>117</v>
      </c>
      <c r="F154" s="565">
        <v>7025000</v>
      </c>
      <c r="G154" s="565">
        <v>19749821.07</v>
      </c>
      <c r="H154" s="565">
        <v>1</v>
      </c>
      <c r="I154" s="565"/>
      <c r="K154" s="437"/>
    </row>
    <row r="155" spans="2:11" x14ac:dyDescent="0.25">
      <c r="B155" s="565">
        <v>22</v>
      </c>
      <c r="C155" s="565" t="s">
        <v>11</v>
      </c>
      <c r="D155" s="565" t="s">
        <v>100</v>
      </c>
      <c r="E155" s="565" t="s">
        <v>459</v>
      </c>
      <c r="F155" s="565">
        <v>5045000</v>
      </c>
      <c r="G155" s="565">
        <v>12545000</v>
      </c>
      <c r="H155" s="565">
        <v>1</v>
      </c>
      <c r="I155" s="565"/>
      <c r="K155" s="437"/>
    </row>
    <row r="156" spans="2:11" x14ac:dyDescent="0.25">
      <c r="B156" s="565">
        <v>22</v>
      </c>
      <c r="C156" s="565" t="s">
        <v>12</v>
      </c>
      <c r="D156" s="565" t="s">
        <v>12</v>
      </c>
      <c r="E156" s="565" t="s">
        <v>336</v>
      </c>
      <c r="F156" s="565">
        <v>6871000</v>
      </c>
      <c r="G156" s="565">
        <v>42599000</v>
      </c>
      <c r="H156" s="565">
        <v>1</v>
      </c>
      <c r="I156" s="565"/>
      <c r="K156" s="437"/>
    </row>
    <row r="157" spans="2:11" x14ac:dyDescent="0.25">
      <c r="B157" s="565">
        <v>22</v>
      </c>
      <c r="C157" s="565" t="s">
        <v>12</v>
      </c>
      <c r="D157" s="565" t="s">
        <v>12</v>
      </c>
      <c r="E157" s="565" t="s">
        <v>437</v>
      </c>
      <c r="F157" s="565">
        <v>6102000</v>
      </c>
      <c r="G157" s="565">
        <v>61198793.520000003</v>
      </c>
      <c r="H157" s="565">
        <v>1</v>
      </c>
      <c r="I157" s="565"/>
      <c r="K157" s="437"/>
    </row>
    <row r="158" spans="2:11" x14ac:dyDescent="0.25">
      <c r="B158" s="565">
        <v>22</v>
      </c>
      <c r="C158" s="565" t="s">
        <v>12</v>
      </c>
      <c r="D158" s="565" t="s">
        <v>335</v>
      </c>
      <c r="E158" s="565" t="s">
        <v>335</v>
      </c>
      <c r="F158" s="565">
        <v>5942000</v>
      </c>
      <c r="G158" s="565">
        <v>35170466.780000001</v>
      </c>
      <c r="H158" s="565">
        <v>1</v>
      </c>
      <c r="I158" s="565"/>
      <c r="K158" s="437"/>
    </row>
    <row r="159" spans="2:11" x14ac:dyDescent="0.25">
      <c r="B159" s="565">
        <v>22</v>
      </c>
      <c r="C159" s="565" t="s">
        <v>12</v>
      </c>
      <c r="D159" s="565" t="s">
        <v>335</v>
      </c>
      <c r="E159" s="565" t="s">
        <v>470</v>
      </c>
      <c r="F159" s="565">
        <v>6935000</v>
      </c>
      <c r="G159" s="565">
        <v>45402685</v>
      </c>
      <c r="H159" s="565">
        <v>1</v>
      </c>
      <c r="I159" s="565"/>
      <c r="K159" s="437"/>
    </row>
    <row r="160" spans="2:11" x14ac:dyDescent="0.25">
      <c r="B160" s="565">
        <v>22</v>
      </c>
      <c r="C160" s="565" t="s">
        <v>12</v>
      </c>
      <c r="D160" s="565" t="s">
        <v>257</v>
      </c>
      <c r="E160" s="565" t="s">
        <v>78</v>
      </c>
      <c r="F160" s="565">
        <v>6967000</v>
      </c>
      <c r="G160" s="565">
        <v>45595000</v>
      </c>
      <c r="H160" s="565">
        <v>1</v>
      </c>
      <c r="I160" s="565"/>
      <c r="K160" s="437"/>
    </row>
    <row r="161" spans="2:11" x14ac:dyDescent="0.25">
      <c r="B161" s="565">
        <v>22</v>
      </c>
      <c r="C161" s="565" t="s">
        <v>12</v>
      </c>
      <c r="D161" s="565" t="s">
        <v>96</v>
      </c>
      <c r="E161" s="565" t="s">
        <v>490</v>
      </c>
      <c r="F161" s="565">
        <v>5109000</v>
      </c>
      <c r="G161" s="565">
        <v>35659000</v>
      </c>
      <c r="H161" s="565">
        <v>1</v>
      </c>
      <c r="I161" s="565"/>
      <c r="K161" s="437"/>
    </row>
    <row r="162" spans="2:11" x14ac:dyDescent="0.25">
      <c r="B162" s="565">
        <v>22</v>
      </c>
      <c r="C162" s="565" t="s">
        <v>13</v>
      </c>
      <c r="D162" s="565" t="s">
        <v>13</v>
      </c>
      <c r="E162" s="565" t="s">
        <v>422</v>
      </c>
      <c r="F162" s="565">
        <v>4661000</v>
      </c>
      <c r="G162" s="565">
        <v>60011000</v>
      </c>
      <c r="H162" s="565">
        <v>1</v>
      </c>
      <c r="I162" s="565"/>
      <c r="K162" s="437"/>
    </row>
    <row r="163" spans="2:11" x14ac:dyDescent="0.25">
      <c r="B163" s="565">
        <v>22</v>
      </c>
      <c r="C163" s="565" t="s">
        <v>13</v>
      </c>
      <c r="D163" s="565" t="s">
        <v>443</v>
      </c>
      <c r="E163" s="565" t="s">
        <v>443</v>
      </c>
      <c r="F163" s="565">
        <v>5702000</v>
      </c>
      <c r="G163" s="565">
        <v>57638000</v>
      </c>
      <c r="H163" s="565">
        <v>2</v>
      </c>
      <c r="I163" s="565"/>
      <c r="K163" s="437"/>
    </row>
    <row r="164" spans="2:11" x14ac:dyDescent="0.25">
      <c r="B164" s="565">
        <v>22</v>
      </c>
      <c r="C164" s="565" t="s">
        <v>13</v>
      </c>
      <c r="D164" s="565" t="s">
        <v>443</v>
      </c>
      <c r="E164" s="565" t="s">
        <v>77</v>
      </c>
      <c r="F164" s="565">
        <v>5462000</v>
      </c>
      <c r="G164" s="565">
        <v>57749547.810000002</v>
      </c>
      <c r="H164" s="565">
        <v>1</v>
      </c>
      <c r="I164" s="565"/>
      <c r="K164" s="437"/>
    </row>
    <row r="165" spans="2:11" x14ac:dyDescent="0.25">
      <c r="B165" s="565">
        <v>22</v>
      </c>
      <c r="C165" s="565" t="s">
        <v>13</v>
      </c>
      <c r="D165" s="565" t="s">
        <v>503</v>
      </c>
      <c r="E165" s="565" t="s">
        <v>504</v>
      </c>
      <c r="F165" s="565">
        <v>5173000</v>
      </c>
      <c r="G165" s="565">
        <v>44680000</v>
      </c>
      <c r="H165" s="565">
        <v>1</v>
      </c>
      <c r="I165" s="565"/>
      <c r="K165" s="437"/>
    </row>
    <row r="166" spans="2:11" x14ac:dyDescent="0.25">
      <c r="B166" s="565">
        <v>22</v>
      </c>
      <c r="C166" s="565" t="s">
        <v>65</v>
      </c>
      <c r="D166" s="565" t="s">
        <v>103</v>
      </c>
      <c r="E166" s="565" t="s">
        <v>103</v>
      </c>
      <c r="F166" s="565">
        <v>6231000</v>
      </c>
      <c r="G166" s="565">
        <v>19976872</v>
      </c>
      <c r="H166" s="565">
        <v>1</v>
      </c>
      <c r="I166" s="565"/>
      <c r="K166" s="437"/>
    </row>
    <row r="167" spans="2:11" x14ac:dyDescent="0.25">
      <c r="B167" s="565">
        <v>22</v>
      </c>
      <c r="C167" s="565" t="s">
        <v>65</v>
      </c>
      <c r="D167" s="565" t="s">
        <v>111</v>
      </c>
      <c r="E167" s="565" t="s">
        <v>111</v>
      </c>
      <c r="F167" s="565">
        <v>6698000</v>
      </c>
      <c r="G167" s="565">
        <v>14980325.130000001</v>
      </c>
      <c r="H167" s="565">
        <v>2</v>
      </c>
      <c r="I167" s="565"/>
      <c r="K167" s="437"/>
    </row>
    <row r="168" spans="2:11" x14ac:dyDescent="0.25">
      <c r="B168" s="565">
        <v>22</v>
      </c>
      <c r="C168" s="565" t="s">
        <v>65</v>
      </c>
      <c r="D168" s="565" t="s">
        <v>111</v>
      </c>
      <c r="E168" s="565" t="s">
        <v>385</v>
      </c>
      <c r="F168" s="565">
        <v>7055000</v>
      </c>
      <c r="G168" s="565">
        <v>15418690.130000001</v>
      </c>
      <c r="H168" s="565">
        <v>1</v>
      </c>
      <c r="I168" s="565"/>
      <c r="K168" s="437"/>
    </row>
    <row r="169" spans="2:11" x14ac:dyDescent="0.25">
      <c r="B169" s="565">
        <v>22</v>
      </c>
      <c r="C169" s="565" t="s">
        <v>66</v>
      </c>
      <c r="D169" s="565" t="s">
        <v>107</v>
      </c>
      <c r="E169" s="565" t="s">
        <v>140</v>
      </c>
      <c r="F169" s="565">
        <v>7060000</v>
      </c>
      <c r="G169" s="565">
        <v>12724759.630000001</v>
      </c>
      <c r="H169" s="565">
        <v>1</v>
      </c>
      <c r="I169" s="565"/>
      <c r="K169" s="437"/>
    </row>
    <row r="170" spans="2:11" x14ac:dyDescent="0.25">
      <c r="B170" s="565">
        <v>26</v>
      </c>
      <c r="C170" s="565" t="s">
        <v>11</v>
      </c>
      <c r="D170" s="565" t="s">
        <v>126</v>
      </c>
      <c r="E170" s="565" t="s">
        <v>441</v>
      </c>
      <c r="F170" s="565">
        <v>6519000</v>
      </c>
      <c r="G170" s="565">
        <v>24021450</v>
      </c>
      <c r="H170" s="565">
        <v>1</v>
      </c>
      <c r="I170" s="565"/>
      <c r="K170" s="437"/>
    </row>
    <row r="171" spans="2:11" x14ac:dyDescent="0.25">
      <c r="B171" s="565">
        <v>26</v>
      </c>
      <c r="C171" s="565" t="s">
        <v>11</v>
      </c>
      <c r="D171" s="565" t="s">
        <v>80</v>
      </c>
      <c r="E171" s="565" t="s">
        <v>390</v>
      </c>
      <c r="F171" s="565">
        <v>4693000</v>
      </c>
      <c r="G171" s="565">
        <v>24040739.719999999</v>
      </c>
      <c r="H171" s="565">
        <v>1</v>
      </c>
      <c r="I171" s="565"/>
      <c r="K171" s="437"/>
    </row>
    <row r="172" spans="2:11" x14ac:dyDescent="0.25">
      <c r="B172" s="565">
        <v>26</v>
      </c>
      <c r="C172" s="565" t="s">
        <v>11</v>
      </c>
      <c r="D172" s="565" t="s">
        <v>269</v>
      </c>
      <c r="E172" s="565" t="s">
        <v>269</v>
      </c>
      <c r="F172" s="565">
        <v>5494000</v>
      </c>
      <c r="G172" s="565">
        <v>41219377.68</v>
      </c>
      <c r="H172" s="565">
        <v>1</v>
      </c>
      <c r="I172" s="565"/>
      <c r="K172" s="437"/>
    </row>
    <row r="173" spans="2:11" x14ac:dyDescent="0.25">
      <c r="B173" s="565">
        <v>27</v>
      </c>
      <c r="C173" s="565" t="s">
        <v>124</v>
      </c>
      <c r="D173" s="565" t="s">
        <v>75</v>
      </c>
      <c r="E173" s="565" t="s">
        <v>75</v>
      </c>
      <c r="F173" s="565">
        <v>5253500</v>
      </c>
      <c r="G173" s="565">
        <v>29037000</v>
      </c>
      <c r="H173" s="565">
        <v>2</v>
      </c>
      <c r="I173" s="565"/>
      <c r="K173" s="437"/>
    </row>
    <row r="174" spans="2:11" x14ac:dyDescent="0.25">
      <c r="B174" s="565">
        <v>27</v>
      </c>
      <c r="C174" s="565" t="s">
        <v>124</v>
      </c>
      <c r="D174" s="565" t="s">
        <v>75</v>
      </c>
      <c r="E174" s="565" t="s">
        <v>91</v>
      </c>
      <c r="F174" s="565">
        <v>5013000</v>
      </c>
      <c r="G174" s="565">
        <v>58635000</v>
      </c>
      <c r="H174" s="565">
        <v>1</v>
      </c>
      <c r="I174" s="565"/>
      <c r="K174" s="437"/>
    </row>
    <row r="175" spans="2:11" x14ac:dyDescent="0.25">
      <c r="B175" s="565">
        <v>27</v>
      </c>
      <c r="C175" s="565" t="s">
        <v>124</v>
      </c>
      <c r="D175" s="565" t="s">
        <v>98</v>
      </c>
      <c r="E175" s="565" t="s">
        <v>377</v>
      </c>
      <c r="F175" s="565">
        <v>7035000</v>
      </c>
      <c r="G175" s="565">
        <v>16722000</v>
      </c>
      <c r="H175" s="565">
        <v>1</v>
      </c>
      <c r="I175" s="565"/>
      <c r="K175" s="437"/>
    </row>
    <row r="176" spans="2:11" x14ac:dyDescent="0.25">
      <c r="B176" s="565">
        <v>27</v>
      </c>
      <c r="C176" s="565" t="s">
        <v>124</v>
      </c>
      <c r="D176" s="565" t="s">
        <v>98</v>
      </c>
      <c r="E176" s="565" t="s">
        <v>358</v>
      </c>
      <c r="F176" s="565">
        <v>5141250</v>
      </c>
      <c r="G176" s="565">
        <v>54761500</v>
      </c>
      <c r="H176" s="565">
        <v>4</v>
      </c>
      <c r="I176" s="565"/>
      <c r="K176" s="437"/>
    </row>
    <row r="177" spans="2:11" x14ac:dyDescent="0.25">
      <c r="B177" s="565">
        <v>27</v>
      </c>
      <c r="C177" s="565" t="s">
        <v>124</v>
      </c>
      <c r="D177" s="565" t="s">
        <v>505</v>
      </c>
      <c r="E177" s="565" t="s">
        <v>506</v>
      </c>
      <c r="F177" s="565">
        <v>5141000</v>
      </c>
      <c r="G177" s="565">
        <v>63520000</v>
      </c>
      <c r="H177" s="565">
        <v>1</v>
      </c>
      <c r="I177" s="565"/>
      <c r="K177" s="437"/>
    </row>
    <row r="178" spans="2:11" x14ac:dyDescent="0.25">
      <c r="B178" s="565">
        <v>27</v>
      </c>
      <c r="C178" s="565" t="s">
        <v>124</v>
      </c>
      <c r="D178" s="565" t="s">
        <v>507</v>
      </c>
      <c r="E178" s="565" t="s">
        <v>508</v>
      </c>
      <c r="F178" s="565">
        <v>6647000</v>
      </c>
      <c r="G178" s="565">
        <v>34300000</v>
      </c>
      <c r="H178" s="565">
        <v>1</v>
      </c>
      <c r="I178" s="565"/>
      <c r="K178" s="437"/>
    </row>
    <row r="179" spans="2:11" x14ac:dyDescent="0.25">
      <c r="B179" s="565">
        <v>27</v>
      </c>
      <c r="C179" s="565" t="s">
        <v>124</v>
      </c>
      <c r="D179" s="565" t="s">
        <v>399</v>
      </c>
      <c r="E179" s="565" t="s">
        <v>399</v>
      </c>
      <c r="F179" s="565">
        <v>5878000</v>
      </c>
      <c r="G179" s="565">
        <v>58563000</v>
      </c>
      <c r="H179" s="565">
        <v>1</v>
      </c>
      <c r="I179" s="565"/>
      <c r="K179" s="437"/>
    </row>
    <row r="180" spans="2:11" x14ac:dyDescent="0.25">
      <c r="B180" s="565">
        <v>27</v>
      </c>
      <c r="C180" s="565" t="s">
        <v>11</v>
      </c>
      <c r="D180" s="565" t="s">
        <v>11</v>
      </c>
      <c r="E180" s="565" t="s">
        <v>75</v>
      </c>
      <c r="F180" s="565">
        <v>5366000</v>
      </c>
      <c r="G180" s="565">
        <v>42436000</v>
      </c>
      <c r="H180" s="565">
        <v>1</v>
      </c>
      <c r="I180" s="565"/>
      <c r="K180" s="437"/>
    </row>
    <row r="181" spans="2:11" x14ac:dyDescent="0.25">
      <c r="B181" s="565">
        <v>27</v>
      </c>
      <c r="C181" s="565" t="s">
        <v>11</v>
      </c>
      <c r="D181" s="565" t="s">
        <v>126</v>
      </c>
      <c r="E181" s="565" t="s">
        <v>441</v>
      </c>
      <c r="F181" s="565">
        <v>7020000</v>
      </c>
      <c r="G181" s="565">
        <v>17805000</v>
      </c>
      <c r="H181" s="565">
        <v>1</v>
      </c>
      <c r="I181" s="565"/>
      <c r="K181" s="437"/>
    </row>
    <row r="182" spans="2:11" x14ac:dyDescent="0.25">
      <c r="B182" s="565">
        <v>27</v>
      </c>
      <c r="C182" s="565" t="s">
        <v>11</v>
      </c>
      <c r="D182" s="565" t="s">
        <v>79</v>
      </c>
      <c r="E182" s="565" t="s">
        <v>392</v>
      </c>
      <c r="F182" s="565">
        <v>5334000</v>
      </c>
      <c r="G182" s="565">
        <v>29654000</v>
      </c>
      <c r="H182" s="565">
        <v>1</v>
      </c>
      <c r="I182" s="565"/>
      <c r="K182" s="437"/>
    </row>
    <row r="183" spans="2:11" x14ac:dyDescent="0.25">
      <c r="B183" s="565">
        <v>27</v>
      </c>
      <c r="C183" s="565" t="s">
        <v>11</v>
      </c>
      <c r="D183" s="565" t="s">
        <v>100</v>
      </c>
      <c r="E183" s="565" t="s">
        <v>117</v>
      </c>
      <c r="F183" s="565">
        <v>6359000</v>
      </c>
      <c r="G183" s="565">
        <v>23184000</v>
      </c>
      <c r="H183" s="565">
        <v>1</v>
      </c>
      <c r="I183" s="565"/>
      <c r="K183" s="437"/>
    </row>
    <row r="184" spans="2:11" x14ac:dyDescent="0.25">
      <c r="B184" s="565">
        <v>27</v>
      </c>
      <c r="C184" s="565" t="s">
        <v>12</v>
      </c>
      <c r="D184" s="565" t="s">
        <v>12</v>
      </c>
      <c r="E184" s="565" t="s">
        <v>359</v>
      </c>
      <c r="F184" s="565">
        <v>5109000</v>
      </c>
      <c r="G184" s="565">
        <v>37737000</v>
      </c>
      <c r="H184" s="565">
        <v>1</v>
      </c>
      <c r="I184" s="565"/>
      <c r="K184" s="437"/>
    </row>
    <row r="185" spans="2:11" x14ac:dyDescent="0.25">
      <c r="B185" s="565">
        <v>27</v>
      </c>
      <c r="C185" s="565" t="s">
        <v>12</v>
      </c>
      <c r="D185" s="565" t="s">
        <v>12</v>
      </c>
      <c r="E185" s="565" t="s">
        <v>336</v>
      </c>
      <c r="F185" s="565">
        <v>4917000</v>
      </c>
      <c r="G185" s="565">
        <v>49253000</v>
      </c>
      <c r="H185" s="565">
        <v>1</v>
      </c>
      <c r="I185" s="565"/>
      <c r="K185" s="437"/>
    </row>
    <row r="186" spans="2:11" x14ac:dyDescent="0.25">
      <c r="B186" s="565">
        <v>27</v>
      </c>
      <c r="C186" s="565" t="s">
        <v>12</v>
      </c>
      <c r="D186" s="565" t="s">
        <v>12</v>
      </c>
      <c r="E186" s="565" t="s">
        <v>437</v>
      </c>
      <c r="F186" s="565">
        <v>4949000</v>
      </c>
      <c r="G186" s="565">
        <v>47675000</v>
      </c>
      <c r="H186" s="565">
        <v>1</v>
      </c>
      <c r="I186" s="565"/>
      <c r="K186" s="437"/>
    </row>
    <row r="187" spans="2:11" x14ac:dyDescent="0.25">
      <c r="B187" s="565">
        <v>27</v>
      </c>
      <c r="C187" s="565" t="s">
        <v>12</v>
      </c>
      <c r="D187" s="565" t="s">
        <v>335</v>
      </c>
      <c r="E187" s="565" t="s">
        <v>335</v>
      </c>
      <c r="F187" s="565">
        <v>5109000</v>
      </c>
      <c r="G187" s="565">
        <v>40446000</v>
      </c>
      <c r="H187" s="565">
        <v>1</v>
      </c>
      <c r="I187" s="565"/>
      <c r="K187" s="437"/>
    </row>
    <row r="188" spans="2:11" x14ac:dyDescent="0.25">
      <c r="B188" s="565">
        <v>27</v>
      </c>
      <c r="C188" s="565" t="s">
        <v>12</v>
      </c>
      <c r="D188" s="565" t="s">
        <v>257</v>
      </c>
      <c r="E188" s="565" t="s">
        <v>441</v>
      </c>
      <c r="F188" s="565">
        <v>5654000</v>
      </c>
      <c r="G188" s="565">
        <v>47999000</v>
      </c>
      <c r="H188" s="565">
        <v>1</v>
      </c>
      <c r="I188" s="565"/>
      <c r="K188" s="437"/>
    </row>
    <row r="189" spans="2:11" x14ac:dyDescent="0.25">
      <c r="B189" s="565">
        <v>27</v>
      </c>
      <c r="C189" s="565" t="s">
        <v>12</v>
      </c>
      <c r="D189" s="565" t="s">
        <v>96</v>
      </c>
      <c r="E189" s="565" t="s">
        <v>278</v>
      </c>
      <c r="F189" s="565">
        <v>6230500</v>
      </c>
      <c r="G189" s="565">
        <v>50570500</v>
      </c>
      <c r="H189" s="565">
        <v>2</v>
      </c>
      <c r="I189" s="565"/>
      <c r="K189" s="437"/>
    </row>
    <row r="190" spans="2:11" x14ac:dyDescent="0.25">
      <c r="B190" s="565">
        <v>27</v>
      </c>
      <c r="C190" s="565" t="s">
        <v>65</v>
      </c>
      <c r="D190" s="565" t="s">
        <v>111</v>
      </c>
      <c r="E190" s="565" t="s">
        <v>111</v>
      </c>
      <c r="F190" s="565">
        <v>6935000</v>
      </c>
      <c r="G190" s="565">
        <v>14814000</v>
      </c>
      <c r="H190" s="565">
        <v>1</v>
      </c>
      <c r="I190" s="565"/>
      <c r="K190" s="437"/>
    </row>
    <row r="191" spans="2:11" x14ac:dyDescent="0.25">
      <c r="B191" s="565">
        <v>27</v>
      </c>
      <c r="C191" s="565" t="s">
        <v>66</v>
      </c>
      <c r="D191" s="565" t="s">
        <v>107</v>
      </c>
      <c r="E191" s="565" t="s">
        <v>140</v>
      </c>
      <c r="F191" s="565">
        <v>4501000</v>
      </c>
      <c r="G191" s="565">
        <v>32517000</v>
      </c>
      <c r="H191" s="565">
        <v>1</v>
      </c>
      <c r="I191" s="565"/>
      <c r="K191" s="437"/>
    </row>
    <row r="192" spans="2:11" x14ac:dyDescent="0.25">
      <c r="B192" s="565">
        <v>28</v>
      </c>
      <c r="C192" s="565" t="s">
        <v>11</v>
      </c>
      <c r="D192" s="565" t="s">
        <v>79</v>
      </c>
      <c r="E192" s="565" t="s">
        <v>392</v>
      </c>
      <c r="F192" s="565">
        <v>7025000</v>
      </c>
      <c r="G192" s="565">
        <v>20821423</v>
      </c>
      <c r="H192" s="565">
        <v>1</v>
      </c>
      <c r="I192" s="565"/>
      <c r="K192" s="437"/>
    </row>
    <row r="193" spans="2:11" x14ac:dyDescent="0.25">
      <c r="B193" s="565">
        <v>28</v>
      </c>
      <c r="C193" s="565" t="s">
        <v>11</v>
      </c>
      <c r="D193" s="565" t="s">
        <v>269</v>
      </c>
      <c r="E193" s="565" t="s">
        <v>269</v>
      </c>
      <c r="F193" s="565">
        <v>5782000</v>
      </c>
      <c r="G193" s="565">
        <v>16550950.550000001</v>
      </c>
      <c r="H193" s="565">
        <v>1</v>
      </c>
      <c r="I193" s="565"/>
      <c r="K193" s="437"/>
    </row>
    <row r="194" spans="2:11" x14ac:dyDescent="0.25">
      <c r="B194" s="565">
        <v>28</v>
      </c>
      <c r="C194" s="565" t="s">
        <v>11</v>
      </c>
      <c r="D194" s="565" t="s">
        <v>100</v>
      </c>
      <c r="E194" s="565" t="s">
        <v>116</v>
      </c>
      <c r="F194" s="565">
        <v>6369166.6666666698</v>
      </c>
      <c r="G194" s="565">
        <v>25434418.686666701</v>
      </c>
      <c r="H194" s="565">
        <v>6</v>
      </c>
      <c r="I194" s="565"/>
      <c r="K194" s="437"/>
    </row>
    <row r="195" spans="2:11" x14ac:dyDescent="0.25">
      <c r="B195" s="565">
        <v>28</v>
      </c>
      <c r="C195" s="565" t="s">
        <v>11</v>
      </c>
      <c r="D195" s="565" t="s">
        <v>100</v>
      </c>
      <c r="E195" s="565" t="s">
        <v>117</v>
      </c>
      <c r="F195" s="565">
        <v>5846000</v>
      </c>
      <c r="G195" s="565">
        <v>12800207.130000001</v>
      </c>
      <c r="H195" s="565">
        <v>1</v>
      </c>
      <c r="I195" s="565"/>
      <c r="K195" s="437"/>
    </row>
    <row r="196" spans="2:11" x14ac:dyDescent="0.25">
      <c r="B196" s="565">
        <v>28</v>
      </c>
      <c r="C196" s="565" t="s">
        <v>11</v>
      </c>
      <c r="D196" s="565" t="s">
        <v>100</v>
      </c>
      <c r="E196" s="565" t="s">
        <v>333</v>
      </c>
      <c r="F196" s="565">
        <v>6455000</v>
      </c>
      <c r="G196" s="565">
        <v>23115413</v>
      </c>
      <c r="H196" s="565">
        <v>1</v>
      </c>
      <c r="I196" s="565"/>
      <c r="K196" s="437"/>
    </row>
    <row r="197" spans="2:11" x14ac:dyDescent="0.25">
      <c r="B197" s="565">
        <v>28</v>
      </c>
      <c r="C197" s="565" t="s">
        <v>12</v>
      </c>
      <c r="D197" s="565" t="s">
        <v>12</v>
      </c>
      <c r="E197" s="565" t="s">
        <v>334</v>
      </c>
      <c r="F197" s="565">
        <v>5173000</v>
      </c>
      <c r="G197" s="565">
        <v>41011143.859999999</v>
      </c>
      <c r="H197" s="565">
        <v>1</v>
      </c>
      <c r="I197" s="565"/>
      <c r="K197" s="437"/>
    </row>
    <row r="198" spans="2:11" x14ac:dyDescent="0.25">
      <c r="B198" s="565">
        <v>28</v>
      </c>
      <c r="C198" s="565" t="s">
        <v>12</v>
      </c>
      <c r="D198" s="565" t="s">
        <v>335</v>
      </c>
      <c r="E198" s="565" t="s">
        <v>335</v>
      </c>
      <c r="F198" s="565">
        <v>6167000</v>
      </c>
      <c r="G198" s="565">
        <v>40667730</v>
      </c>
      <c r="H198" s="565">
        <v>1</v>
      </c>
      <c r="I198" s="565"/>
      <c r="K198" s="437"/>
    </row>
    <row r="199" spans="2:11" x14ac:dyDescent="0.25">
      <c r="B199" s="565">
        <v>28</v>
      </c>
      <c r="C199" s="565" t="s">
        <v>12</v>
      </c>
      <c r="D199" s="565" t="s">
        <v>257</v>
      </c>
      <c r="E199" s="565" t="s">
        <v>329</v>
      </c>
      <c r="F199" s="565">
        <v>5782000</v>
      </c>
      <c r="G199" s="565">
        <v>37685825</v>
      </c>
      <c r="H199" s="565">
        <v>1</v>
      </c>
      <c r="I199" s="565"/>
      <c r="K199" s="437"/>
    </row>
    <row r="200" spans="2:11" x14ac:dyDescent="0.25">
      <c r="B200" s="565">
        <v>28</v>
      </c>
      <c r="C200" s="565" t="s">
        <v>12</v>
      </c>
      <c r="D200" s="565" t="s">
        <v>95</v>
      </c>
      <c r="E200" s="565" t="s">
        <v>388</v>
      </c>
      <c r="F200" s="565">
        <v>6647000</v>
      </c>
      <c r="G200" s="565">
        <v>25268557</v>
      </c>
      <c r="H200" s="565">
        <v>1</v>
      </c>
      <c r="I200" s="565"/>
      <c r="K200" s="437"/>
    </row>
    <row r="201" spans="2:11" x14ac:dyDescent="0.25">
      <c r="B201" s="565">
        <v>28</v>
      </c>
      <c r="C201" s="565" t="s">
        <v>65</v>
      </c>
      <c r="D201" s="565" t="s">
        <v>84</v>
      </c>
      <c r="E201" s="565" t="s">
        <v>84</v>
      </c>
      <c r="F201" s="565">
        <v>7005000</v>
      </c>
      <c r="G201" s="565">
        <v>21045696</v>
      </c>
      <c r="H201" s="565">
        <v>1</v>
      </c>
      <c r="I201" s="565"/>
      <c r="K201" s="437"/>
    </row>
    <row r="202" spans="2:11" x14ac:dyDescent="0.25">
      <c r="B202" s="565">
        <v>87</v>
      </c>
      <c r="C202" s="565" t="s">
        <v>124</v>
      </c>
      <c r="D202" s="565" t="s">
        <v>132</v>
      </c>
      <c r="E202" s="565" t="s">
        <v>99</v>
      </c>
      <c r="F202" s="565">
        <v>6054500</v>
      </c>
      <c r="G202" s="565">
        <v>23708407.885000002</v>
      </c>
      <c r="H202" s="565">
        <v>2</v>
      </c>
      <c r="I202" s="565"/>
      <c r="K202" s="437"/>
    </row>
    <row r="203" spans="2:11" x14ac:dyDescent="0.25">
      <c r="B203" s="565">
        <v>87</v>
      </c>
      <c r="C203" s="565" t="s">
        <v>11</v>
      </c>
      <c r="D203" s="565" t="s">
        <v>126</v>
      </c>
      <c r="E203" s="565" t="s">
        <v>338</v>
      </c>
      <c r="F203" s="565">
        <v>6903000</v>
      </c>
      <c r="G203" s="565">
        <v>19569432.469999999</v>
      </c>
      <c r="H203" s="565">
        <v>1</v>
      </c>
      <c r="I203" s="565"/>
      <c r="K203" s="437"/>
    </row>
    <row r="204" spans="2:11" x14ac:dyDescent="0.25">
      <c r="B204" s="565">
        <v>87</v>
      </c>
      <c r="C204" s="565" t="s">
        <v>11</v>
      </c>
      <c r="D204" s="565" t="s">
        <v>126</v>
      </c>
      <c r="E204" s="565" t="s">
        <v>258</v>
      </c>
      <c r="F204" s="565">
        <v>5398000</v>
      </c>
      <c r="G204" s="565">
        <v>19398646.66</v>
      </c>
      <c r="H204" s="565">
        <v>1</v>
      </c>
      <c r="I204" s="565"/>
      <c r="K204" s="437"/>
    </row>
    <row r="205" spans="2:11" x14ac:dyDescent="0.25">
      <c r="B205" s="565">
        <v>88</v>
      </c>
      <c r="C205" s="565" t="s">
        <v>124</v>
      </c>
      <c r="D205" s="565" t="s">
        <v>376</v>
      </c>
      <c r="E205" s="565" t="s">
        <v>509</v>
      </c>
      <c r="F205" s="565">
        <v>7100000</v>
      </c>
      <c r="G205" s="565">
        <v>7184457.2000000002</v>
      </c>
      <c r="H205" s="565">
        <v>1</v>
      </c>
      <c r="I205" s="565"/>
      <c r="K205" s="437"/>
    </row>
    <row r="206" spans="2:11" x14ac:dyDescent="0.25">
      <c r="B206" s="565">
        <v>88</v>
      </c>
      <c r="C206" s="565" t="s">
        <v>124</v>
      </c>
      <c r="D206" s="565" t="s">
        <v>125</v>
      </c>
      <c r="E206" s="565" t="s">
        <v>446</v>
      </c>
      <c r="F206" s="565">
        <v>7035000</v>
      </c>
      <c r="G206" s="565">
        <v>7184457.2000000002</v>
      </c>
      <c r="H206" s="565">
        <v>1</v>
      </c>
      <c r="I206" s="565"/>
      <c r="K206" s="437"/>
    </row>
    <row r="207" spans="2:11" x14ac:dyDescent="0.25">
      <c r="B207" s="565">
        <v>88</v>
      </c>
      <c r="C207" s="565" t="s">
        <v>124</v>
      </c>
      <c r="D207" s="565" t="s">
        <v>115</v>
      </c>
      <c r="E207" s="565" t="s">
        <v>487</v>
      </c>
      <c r="F207" s="565">
        <v>7100000</v>
      </c>
      <c r="G207" s="565">
        <v>7249701.5999999996</v>
      </c>
      <c r="H207" s="565">
        <v>1</v>
      </c>
      <c r="I207" s="565"/>
      <c r="K207" s="437"/>
    </row>
    <row r="208" spans="2:11" x14ac:dyDescent="0.25">
      <c r="B208" s="565">
        <v>88</v>
      </c>
      <c r="C208" s="565" t="s">
        <v>124</v>
      </c>
      <c r="D208" s="565" t="s">
        <v>132</v>
      </c>
      <c r="E208" s="565" t="s">
        <v>99</v>
      </c>
      <c r="F208" s="565">
        <v>6390000</v>
      </c>
      <c r="G208" s="565">
        <v>6468554.0999999996</v>
      </c>
      <c r="H208" s="565">
        <v>5</v>
      </c>
      <c r="I208" s="565"/>
      <c r="K208" s="437"/>
    </row>
    <row r="209" spans="2:11" x14ac:dyDescent="0.25">
      <c r="B209" s="565">
        <v>88</v>
      </c>
      <c r="C209" s="565" t="s">
        <v>124</v>
      </c>
      <c r="D209" s="565" t="s">
        <v>132</v>
      </c>
      <c r="E209" s="565" t="s">
        <v>382</v>
      </c>
      <c r="F209" s="565">
        <v>7100000</v>
      </c>
      <c r="G209" s="565">
        <v>7266098.2599999998</v>
      </c>
      <c r="H209" s="565">
        <v>1</v>
      </c>
      <c r="I209" s="565"/>
      <c r="K209" s="437"/>
    </row>
    <row r="210" spans="2:11" x14ac:dyDescent="0.25">
      <c r="B210" s="565">
        <v>88</v>
      </c>
      <c r="C210" s="565" t="s">
        <v>124</v>
      </c>
      <c r="D210" s="565" t="s">
        <v>132</v>
      </c>
      <c r="E210" s="565" t="s">
        <v>63</v>
      </c>
      <c r="F210" s="565">
        <v>7100000</v>
      </c>
      <c r="G210" s="565">
        <v>7209562.7300000004</v>
      </c>
      <c r="H210" s="565">
        <v>1</v>
      </c>
      <c r="I210" s="565"/>
      <c r="K210" s="437"/>
    </row>
    <row r="211" spans="2:11" x14ac:dyDescent="0.25">
      <c r="B211" s="565">
        <v>88</v>
      </c>
      <c r="C211" s="565" t="s">
        <v>124</v>
      </c>
      <c r="D211" s="565" t="s">
        <v>132</v>
      </c>
      <c r="E211" s="565" t="s">
        <v>137</v>
      </c>
      <c r="F211" s="565">
        <v>6873500</v>
      </c>
      <c r="G211" s="565">
        <v>7352797.46</v>
      </c>
      <c r="H211" s="565">
        <v>2</v>
      </c>
      <c r="I211" s="565"/>
      <c r="K211" s="437"/>
    </row>
    <row r="212" spans="2:11" x14ac:dyDescent="0.25">
      <c r="B212" s="565">
        <v>88</v>
      </c>
      <c r="C212" s="565" t="s">
        <v>11</v>
      </c>
      <c r="D212" s="565" t="s">
        <v>126</v>
      </c>
      <c r="E212" s="565" t="s">
        <v>315</v>
      </c>
      <c r="F212" s="565">
        <v>7100000</v>
      </c>
      <c r="G212" s="565">
        <v>7184457.2000000002</v>
      </c>
      <c r="H212" s="565">
        <v>1</v>
      </c>
      <c r="I212" s="565"/>
      <c r="K212" s="437"/>
    </row>
    <row r="213" spans="2:11" x14ac:dyDescent="0.25">
      <c r="B213" s="565">
        <v>88</v>
      </c>
      <c r="C213" s="565" t="s">
        <v>13</v>
      </c>
      <c r="D213" s="565" t="s">
        <v>129</v>
      </c>
      <c r="E213" s="565" t="s">
        <v>139</v>
      </c>
      <c r="F213" s="565">
        <v>8859500</v>
      </c>
      <c r="G213" s="565">
        <v>9035440.7650000006</v>
      </c>
      <c r="H213" s="565">
        <v>2</v>
      </c>
      <c r="I213" s="565"/>
      <c r="K213" s="437"/>
    </row>
    <row r="214" spans="2:11" x14ac:dyDescent="0.25">
      <c r="B214" s="565">
        <v>88</v>
      </c>
      <c r="C214" s="565" t="s">
        <v>65</v>
      </c>
      <c r="D214" s="565" t="s">
        <v>260</v>
      </c>
      <c r="E214" s="565" t="s">
        <v>510</v>
      </c>
      <c r="F214" s="565">
        <v>10619000</v>
      </c>
      <c r="G214" s="565">
        <v>10734488.83</v>
      </c>
      <c r="H214" s="565">
        <v>1</v>
      </c>
      <c r="I214" s="565"/>
      <c r="K214" s="437"/>
    </row>
    <row r="215" spans="2:11" x14ac:dyDescent="0.25">
      <c r="B215" s="565">
        <v>88</v>
      </c>
      <c r="C215" s="565" t="s">
        <v>66</v>
      </c>
      <c r="D215" s="565" t="s">
        <v>66</v>
      </c>
      <c r="E215" s="565" t="s">
        <v>281</v>
      </c>
      <c r="F215" s="565">
        <v>7100000</v>
      </c>
      <c r="G215" s="565">
        <v>7217149.3399999999</v>
      </c>
      <c r="H215" s="565">
        <v>2</v>
      </c>
      <c r="I215" s="565"/>
      <c r="K215" s="437"/>
    </row>
    <row r="216" spans="2:11" x14ac:dyDescent="0.25">
      <c r="B216" s="565">
        <v>88</v>
      </c>
      <c r="C216" s="565" t="s">
        <v>66</v>
      </c>
      <c r="D216" s="565" t="s">
        <v>66</v>
      </c>
      <c r="E216" s="565" t="s">
        <v>463</v>
      </c>
      <c r="F216" s="565">
        <v>7100000</v>
      </c>
      <c r="G216" s="565">
        <v>7201548.4500000002</v>
      </c>
      <c r="H216" s="565">
        <v>2</v>
      </c>
      <c r="I216" s="565"/>
      <c r="K216" s="437"/>
    </row>
    <row r="217" spans="2:11" x14ac:dyDescent="0.25">
      <c r="B217" s="565">
        <v>88</v>
      </c>
      <c r="C217" s="565" t="s">
        <v>66</v>
      </c>
      <c r="D217" s="565" t="s">
        <v>64</v>
      </c>
      <c r="E217" s="565" t="s">
        <v>64</v>
      </c>
      <c r="F217" s="565">
        <v>6212500</v>
      </c>
      <c r="G217" s="565">
        <v>6361164.9850000003</v>
      </c>
      <c r="H217" s="565">
        <v>4</v>
      </c>
      <c r="I217" s="565"/>
      <c r="K217" s="437"/>
    </row>
    <row r="218" spans="2:11" x14ac:dyDescent="0.25">
      <c r="B218" s="565">
        <v>88</v>
      </c>
      <c r="C218" s="565" t="s">
        <v>66</v>
      </c>
      <c r="D218" s="565" t="s">
        <v>64</v>
      </c>
      <c r="E218" s="565" t="s">
        <v>396</v>
      </c>
      <c r="F218" s="565">
        <v>6945666.6666666698</v>
      </c>
      <c r="G218" s="565">
        <v>7184457.2000000002</v>
      </c>
      <c r="H218" s="565">
        <v>3</v>
      </c>
      <c r="I218" s="565"/>
      <c r="K218" s="437"/>
    </row>
    <row r="219" spans="2:11" x14ac:dyDescent="0.25">
      <c r="B219" s="565">
        <v>88</v>
      </c>
      <c r="C219" s="565" t="s">
        <v>66</v>
      </c>
      <c r="D219" s="565" t="s">
        <v>64</v>
      </c>
      <c r="E219" s="565" t="s">
        <v>85</v>
      </c>
      <c r="F219" s="565">
        <v>6917000</v>
      </c>
      <c r="G219" s="565">
        <v>7184457.2000000002</v>
      </c>
      <c r="H219" s="565">
        <v>3</v>
      </c>
      <c r="I219" s="565"/>
      <c r="K219" s="437"/>
    </row>
    <row r="220" spans="2:11" x14ac:dyDescent="0.25">
      <c r="B220" s="565">
        <v>88</v>
      </c>
      <c r="C220" s="565" t="s">
        <v>66</v>
      </c>
      <c r="D220" s="565" t="s">
        <v>64</v>
      </c>
      <c r="E220" s="565" t="s">
        <v>449</v>
      </c>
      <c r="F220" s="565">
        <v>8862500</v>
      </c>
      <c r="G220" s="565">
        <v>8959473.0150000006</v>
      </c>
      <c r="H220" s="565">
        <v>2</v>
      </c>
      <c r="I220" s="565"/>
      <c r="K220" s="437"/>
    </row>
    <row r="221" spans="2:11" x14ac:dyDescent="0.25">
      <c r="B221" s="565">
        <v>88</v>
      </c>
      <c r="C221" s="565" t="s">
        <v>66</v>
      </c>
      <c r="D221" s="565" t="s">
        <v>67</v>
      </c>
      <c r="E221" s="565" t="s">
        <v>144</v>
      </c>
      <c r="F221" s="565">
        <v>6483500</v>
      </c>
      <c r="G221" s="565">
        <v>6619897.2933333302</v>
      </c>
      <c r="H221" s="565">
        <v>12</v>
      </c>
      <c r="I221" s="565"/>
      <c r="K221" s="437"/>
    </row>
    <row r="222" spans="2:11" x14ac:dyDescent="0.25">
      <c r="B222" s="565">
        <v>88</v>
      </c>
      <c r="C222" s="565" t="s">
        <v>66</v>
      </c>
      <c r="D222" s="565" t="s">
        <v>67</v>
      </c>
      <c r="E222" s="565" t="s">
        <v>68</v>
      </c>
      <c r="F222" s="565">
        <v>8273000</v>
      </c>
      <c r="G222" s="565">
        <v>8367801.0733333305</v>
      </c>
      <c r="H222" s="565">
        <v>3</v>
      </c>
      <c r="I222" s="565"/>
      <c r="K222" s="437"/>
    </row>
    <row r="223" spans="2:11" x14ac:dyDescent="0.25">
      <c r="B223" s="565">
        <v>88</v>
      </c>
      <c r="C223" s="565" t="s">
        <v>66</v>
      </c>
      <c r="D223" s="565" t="s">
        <v>67</v>
      </c>
      <c r="E223" s="565" t="s">
        <v>511</v>
      </c>
      <c r="F223" s="565">
        <v>8283333.3333333302</v>
      </c>
      <c r="G223" s="565">
        <v>8378394.1299999999</v>
      </c>
      <c r="H223" s="565">
        <v>3</v>
      </c>
      <c r="I223" s="565"/>
      <c r="K223" s="437"/>
    </row>
    <row r="224" spans="2:11" x14ac:dyDescent="0.25">
      <c r="B224" s="565">
        <v>88</v>
      </c>
      <c r="C224" s="565" t="s">
        <v>66</v>
      </c>
      <c r="D224" s="565" t="s">
        <v>67</v>
      </c>
      <c r="E224" s="565" t="s">
        <v>291</v>
      </c>
      <c r="F224" s="565">
        <v>7030000</v>
      </c>
      <c r="G224" s="565">
        <v>7184457.2000000002</v>
      </c>
      <c r="H224" s="565">
        <v>1</v>
      </c>
      <c r="I224" s="565"/>
      <c r="K224" s="437"/>
    </row>
    <row r="225" spans="2:11" x14ac:dyDescent="0.25">
      <c r="B225" s="565">
        <v>88</v>
      </c>
      <c r="C225" s="565" t="s">
        <v>66</v>
      </c>
      <c r="D225" s="565" t="s">
        <v>107</v>
      </c>
      <c r="E225" s="565" t="s">
        <v>140</v>
      </c>
      <c r="F225" s="565">
        <v>7025000</v>
      </c>
      <c r="G225" s="565">
        <v>7184457.2000000002</v>
      </c>
      <c r="H225" s="565">
        <v>1</v>
      </c>
      <c r="I225" s="565"/>
      <c r="K225" s="437"/>
    </row>
    <row r="226" spans="2:11" x14ac:dyDescent="0.25">
      <c r="B226" s="565">
        <v>88</v>
      </c>
      <c r="C226" s="565" t="s">
        <v>66</v>
      </c>
      <c r="D226" s="565" t="s">
        <v>86</v>
      </c>
      <c r="E226" s="565" t="s">
        <v>87</v>
      </c>
      <c r="F226" s="565">
        <v>7071666.6666666698</v>
      </c>
      <c r="G226" s="565">
        <v>7488006.6466666702</v>
      </c>
      <c r="H226" s="565">
        <v>3</v>
      </c>
      <c r="I226" s="565"/>
      <c r="K226" s="437"/>
    </row>
    <row r="227" spans="2:11" x14ac:dyDescent="0.25">
      <c r="B227" s="565">
        <v>88</v>
      </c>
      <c r="C227" s="565" t="s">
        <v>66</v>
      </c>
      <c r="D227" s="565" t="s">
        <v>86</v>
      </c>
      <c r="E227" s="565" t="s">
        <v>108</v>
      </c>
      <c r="F227" s="565">
        <v>7789800</v>
      </c>
      <c r="G227" s="565">
        <v>7902940.1500000004</v>
      </c>
      <c r="H227" s="565">
        <v>5</v>
      </c>
      <c r="I227" s="565"/>
      <c r="K227" s="437"/>
    </row>
    <row r="228" spans="2:11" x14ac:dyDescent="0.25">
      <c r="B228" s="565">
        <v>88</v>
      </c>
      <c r="C228" s="565" t="s">
        <v>66</v>
      </c>
      <c r="D228" s="565" t="s">
        <v>86</v>
      </c>
      <c r="E228" s="565" t="s">
        <v>471</v>
      </c>
      <c r="F228" s="565">
        <v>7713200</v>
      </c>
      <c r="G228" s="565">
        <v>7894463.5199999996</v>
      </c>
      <c r="H228" s="565">
        <v>5</v>
      </c>
      <c r="I228" s="565"/>
      <c r="K228" s="437"/>
    </row>
    <row r="229" spans="2:11" x14ac:dyDescent="0.25">
      <c r="B229" s="565">
        <v>88</v>
      </c>
      <c r="C229" s="565" t="s">
        <v>66</v>
      </c>
      <c r="D229" s="565" t="s">
        <v>86</v>
      </c>
      <c r="E229" s="565" t="s">
        <v>442</v>
      </c>
      <c r="F229" s="565">
        <v>7100000</v>
      </c>
      <c r="G229" s="565">
        <v>7184457.1900000004</v>
      </c>
      <c r="H229" s="565">
        <v>1</v>
      </c>
      <c r="I229" s="565"/>
      <c r="K229" s="437"/>
    </row>
    <row r="230" spans="2:11" x14ac:dyDescent="0.25">
      <c r="B230" s="565">
        <v>88</v>
      </c>
      <c r="C230" s="565" t="s">
        <v>127</v>
      </c>
      <c r="D230" s="565" t="s">
        <v>127</v>
      </c>
      <c r="E230" s="565" t="s">
        <v>367</v>
      </c>
      <c r="F230" s="565">
        <v>7100000</v>
      </c>
      <c r="G230" s="565">
        <v>7184457.2000000002</v>
      </c>
      <c r="H230" s="565">
        <v>1</v>
      </c>
      <c r="I230" s="565"/>
      <c r="K230" s="437"/>
    </row>
    <row r="231" spans="2:11" x14ac:dyDescent="0.25">
      <c r="B231" s="565">
        <v>93</v>
      </c>
      <c r="C231" s="565" t="s">
        <v>124</v>
      </c>
      <c r="D231" s="565" t="s">
        <v>124</v>
      </c>
      <c r="E231" s="565" t="s">
        <v>349</v>
      </c>
      <c r="F231" s="565">
        <v>5269000</v>
      </c>
      <c r="G231" s="565">
        <v>43000000</v>
      </c>
      <c r="H231" s="565">
        <v>1</v>
      </c>
      <c r="I231" s="565"/>
      <c r="K231" s="437"/>
    </row>
    <row r="232" spans="2:11" x14ac:dyDescent="0.25">
      <c r="B232" s="565">
        <v>93</v>
      </c>
      <c r="C232" s="565" t="s">
        <v>124</v>
      </c>
      <c r="D232" s="565" t="s">
        <v>98</v>
      </c>
      <c r="E232" s="565" t="s">
        <v>358</v>
      </c>
      <c r="F232" s="565">
        <v>7070000</v>
      </c>
      <c r="G232" s="565">
        <v>7380000</v>
      </c>
      <c r="H232" s="565">
        <v>1</v>
      </c>
      <c r="I232" s="565"/>
      <c r="K232" s="437"/>
    </row>
    <row r="233" spans="2:11" x14ac:dyDescent="0.25">
      <c r="B233" s="565">
        <v>93</v>
      </c>
      <c r="C233" s="565" t="s">
        <v>124</v>
      </c>
      <c r="D233" s="565" t="s">
        <v>479</v>
      </c>
      <c r="E233" s="565" t="s">
        <v>512</v>
      </c>
      <c r="F233" s="565">
        <v>7410000</v>
      </c>
      <c r="G233" s="565">
        <v>7661960</v>
      </c>
      <c r="H233" s="565">
        <v>1</v>
      </c>
      <c r="I233" s="565"/>
      <c r="K233" s="437"/>
    </row>
    <row r="234" spans="2:11" x14ac:dyDescent="0.25">
      <c r="B234" s="565">
        <v>93</v>
      </c>
      <c r="C234" s="565" t="s">
        <v>124</v>
      </c>
      <c r="D234" s="565" t="s">
        <v>480</v>
      </c>
      <c r="E234" s="565" t="s">
        <v>441</v>
      </c>
      <c r="F234" s="565">
        <v>6231000</v>
      </c>
      <c r="G234" s="565">
        <v>23821000</v>
      </c>
      <c r="H234" s="565">
        <v>1</v>
      </c>
      <c r="I234" s="565"/>
      <c r="K234" s="437"/>
    </row>
    <row r="235" spans="2:11" x14ac:dyDescent="0.25">
      <c r="B235" s="565">
        <v>93</v>
      </c>
      <c r="C235" s="565" t="s">
        <v>124</v>
      </c>
      <c r="D235" s="565" t="s">
        <v>132</v>
      </c>
      <c r="E235" s="565" t="s">
        <v>99</v>
      </c>
      <c r="F235" s="565">
        <v>6975666.6666666698</v>
      </c>
      <c r="G235" s="565">
        <v>11866272.9766667</v>
      </c>
      <c r="H235" s="565">
        <v>3</v>
      </c>
      <c r="I235" s="565"/>
      <c r="K235" s="437"/>
    </row>
    <row r="236" spans="2:11" x14ac:dyDescent="0.25">
      <c r="B236" s="565">
        <v>93</v>
      </c>
      <c r="C236" s="565" t="s">
        <v>124</v>
      </c>
      <c r="D236" s="565" t="s">
        <v>132</v>
      </c>
      <c r="E236" s="565" t="s">
        <v>378</v>
      </c>
      <c r="F236" s="565">
        <v>8875000</v>
      </c>
      <c r="G236" s="565">
        <v>9180000</v>
      </c>
      <c r="H236" s="565">
        <v>2</v>
      </c>
      <c r="I236" s="565"/>
      <c r="K236" s="437"/>
    </row>
    <row r="237" spans="2:11" x14ac:dyDescent="0.25">
      <c r="B237" s="565">
        <v>93</v>
      </c>
      <c r="C237" s="565" t="s">
        <v>124</v>
      </c>
      <c r="D237" s="565" t="s">
        <v>132</v>
      </c>
      <c r="E237" s="565" t="s">
        <v>76</v>
      </c>
      <c r="F237" s="565">
        <v>7062400</v>
      </c>
      <c r="G237" s="565">
        <v>12214798.806</v>
      </c>
      <c r="H237" s="565">
        <v>5</v>
      </c>
      <c r="I237" s="565"/>
      <c r="K237" s="437"/>
    </row>
    <row r="238" spans="2:11" x14ac:dyDescent="0.25">
      <c r="B238" s="565">
        <v>93</v>
      </c>
      <c r="C238" s="565" t="s">
        <v>124</v>
      </c>
      <c r="D238" s="565" t="s">
        <v>132</v>
      </c>
      <c r="E238" s="565" t="s">
        <v>398</v>
      </c>
      <c r="F238" s="565">
        <v>6974000</v>
      </c>
      <c r="G238" s="565">
        <v>11523500</v>
      </c>
      <c r="H238" s="565">
        <v>2</v>
      </c>
      <c r="I238" s="565"/>
      <c r="K238" s="437"/>
    </row>
    <row r="239" spans="2:11" x14ac:dyDescent="0.25">
      <c r="B239" s="565">
        <v>93</v>
      </c>
      <c r="C239" s="565" t="s">
        <v>124</v>
      </c>
      <c r="D239" s="565" t="s">
        <v>132</v>
      </c>
      <c r="E239" s="565" t="s">
        <v>77</v>
      </c>
      <c r="F239" s="565">
        <v>7100000</v>
      </c>
      <c r="G239" s="565">
        <v>7280000</v>
      </c>
      <c r="H239" s="565">
        <v>1</v>
      </c>
      <c r="I239" s="565"/>
      <c r="K239" s="437"/>
    </row>
    <row r="240" spans="2:11" x14ac:dyDescent="0.25">
      <c r="B240" s="565">
        <v>93</v>
      </c>
      <c r="C240" s="565" t="s">
        <v>124</v>
      </c>
      <c r="D240" s="565" t="s">
        <v>132</v>
      </c>
      <c r="E240" s="565" t="s">
        <v>382</v>
      </c>
      <c r="F240" s="565">
        <v>7050000</v>
      </c>
      <c r="G240" s="565">
        <v>7280000</v>
      </c>
      <c r="H240" s="565">
        <v>2</v>
      </c>
      <c r="I240" s="565"/>
      <c r="K240" s="437"/>
    </row>
    <row r="241" spans="2:11" x14ac:dyDescent="0.25">
      <c r="B241" s="565">
        <v>93</v>
      </c>
      <c r="C241" s="565" t="s">
        <v>124</v>
      </c>
      <c r="D241" s="565" t="s">
        <v>132</v>
      </c>
      <c r="E241" s="565" t="s">
        <v>63</v>
      </c>
      <c r="F241" s="565">
        <v>10650000</v>
      </c>
      <c r="G241" s="565">
        <v>10830000.550000001</v>
      </c>
      <c r="H241" s="565">
        <v>1</v>
      </c>
      <c r="I241" s="565"/>
      <c r="K241" s="437"/>
    </row>
    <row r="242" spans="2:11" x14ac:dyDescent="0.25">
      <c r="B242" s="565">
        <v>93</v>
      </c>
      <c r="C242" s="565" t="s">
        <v>124</v>
      </c>
      <c r="D242" s="565" t="s">
        <v>132</v>
      </c>
      <c r="E242" s="565" t="s">
        <v>369</v>
      </c>
      <c r="F242" s="565">
        <v>10650000</v>
      </c>
      <c r="G242" s="565">
        <v>10830000</v>
      </c>
      <c r="H242" s="565">
        <v>1</v>
      </c>
      <c r="I242" s="565"/>
      <c r="K242" s="437"/>
    </row>
    <row r="243" spans="2:11" x14ac:dyDescent="0.25">
      <c r="B243" s="565">
        <v>93</v>
      </c>
      <c r="C243" s="565" t="s">
        <v>11</v>
      </c>
      <c r="D243" s="565" t="s">
        <v>11</v>
      </c>
      <c r="E243" s="565" t="s">
        <v>11</v>
      </c>
      <c r="F243" s="565">
        <v>5974000</v>
      </c>
      <c r="G243" s="565">
        <v>62028943.600000001</v>
      </c>
      <c r="H243" s="565">
        <v>1</v>
      </c>
      <c r="I243" s="565"/>
      <c r="K243" s="437"/>
    </row>
    <row r="244" spans="2:11" x14ac:dyDescent="0.25">
      <c r="B244" s="565">
        <v>93</v>
      </c>
      <c r="C244" s="565" t="s">
        <v>11</v>
      </c>
      <c r="D244" s="565" t="s">
        <v>11</v>
      </c>
      <c r="E244" s="565" t="s">
        <v>124</v>
      </c>
      <c r="F244" s="565">
        <v>4725000</v>
      </c>
      <c r="G244" s="565">
        <v>63200000</v>
      </c>
      <c r="H244" s="565">
        <v>1</v>
      </c>
      <c r="I244" s="565"/>
      <c r="K244" s="437"/>
    </row>
    <row r="245" spans="2:11" x14ac:dyDescent="0.25">
      <c r="B245" s="565">
        <v>93</v>
      </c>
      <c r="C245" s="565" t="s">
        <v>11</v>
      </c>
      <c r="D245" s="565" t="s">
        <v>11</v>
      </c>
      <c r="E245" s="565" t="s">
        <v>78</v>
      </c>
      <c r="F245" s="565">
        <v>5654000</v>
      </c>
      <c r="G245" s="565">
        <v>45815830</v>
      </c>
      <c r="H245" s="565">
        <v>1</v>
      </c>
      <c r="I245" s="565"/>
      <c r="K245" s="437"/>
    </row>
    <row r="246" spans="2:11" x14ac:dyDescent="0.25">
      <c r="B246" s="565">
        <v>93</v>
      </c>
      <c r="C246" s="565" t="s">
        <v>11</v>
      </c>
      <c r="D246" s="565" t="s">
        <v>11</v>
      </c>
      <c r="E246" s="565" t="s">
        <v>75</v>
      </c>
      <c r="F246" s="565">
        <v>6139500</v>
      </c>
      <c r="G246" s="565">
        <v>39750000</v>
      </c>
      <c r="H246" s="565">
        <v>2</v>
      </c>
      <c r="I246" s="565"/>
      <c r="K246" s="437"/>
    </row>
    <row r="247" spans="2:11" x14ac:dyDescent="0.25">
      <c r="B247" s="565">
        <v>93</v>
      </c>
      <c r="C247" s="565" t="s">
        <v>11</v>
      </c>
      <c r="D247" s="565" t="s">
        <v>11</v>
      </c>
      <c r="E247" s="565" t="s">
        <v>436</v>
      </c>
      <c r="F247" s="565">
        <v>5237000</v>
      </c>
      <c r="G247" s="565">
        <v>39825000</v>
      </c>
      <c r="H247" s="565">
        <v>1</v>
      </c>
      <c r="I247" s="565"/>
      <c r="K247" s="437"/>
    </row>
    <row r="248" spans="2:11" x14ac:dyDescent="0.25">
      <c r="B248" s="565">
        <v>93</v>
      </c>
      <c r="C248" s="565" t="s">
        <v>11</v>
      </c>
      <c r="D248" s="565" t="s">
        <v>11</v>
      </c>
      <c r="E248" s="565" t="s">
        <v>472</v>
      </c>
      <c r="F248" s="565">
        <v>5494000</v>
      </c>
      <c r="G248" s="565">
        <v>32144070.800000001</v>
      </c>
      <c r="H248" s="565">
        <v>1</v>
      </c>
      <c r="I248" s="565"/>
      <c r="K248" s="437"/>
    </row>
    <row r="249" spans="2:11" x14ac:dyDescent="0.25">
      <c r="B249" s="565">
        <v>93</v>
      </c>
      <c r="C249" s="565" t="s">
        <v>11</v>
      </c>
      <c r="D249" s="565" t="s">
        <v>126</v>
      </c>
      <c r="E249" s="565" t="s">
        <v>82</v>
      </c>
      <c r="F249" s="565">
        <v>5846000</v>
      </c>
      <c r="G249" s="565">
        <v>26919911.489999998</v>
      </c>
      <c r="H249" s="565">
        <v>1</v>
      </c>
      <c r="I249" s="565"/>
      <c r="K249" s="437"/>
    </row>
    <row r="250" spans="2:11" x14ac:dyDescent="0.25">
      <c r="B250" s="565">
        <v>93</v>
      </c>
      <c r="C250" s="565" t="s">
        <v>11</v>
      </c>
      <c r="D250" s="565" t="s">
        <v>126</v>
      </c>
      <c r="E250" s="565" t="s">
        <v>441</v>
      </c>
      <c r="F250" s="565">
        <v>5045500</v>
      </c>
      <c r="G250" s="565">
        <v>47169945.789999999</v>
      </c>
      <c r="H250" s="565">
        <v>2</v>
      </c>
      <c r="I250" s="565"/>
      <c r="K250" s="437"/>
    </row>
    <row r="251" spans="2:11" x14ac:dyDescent="0.25">
      <c r="B251" s="565">
        <v>93</v>
      </c>
      <c r="C251" s="565" t="s">
        <v>11</v>
      </c>
      <c r="D251" s="565" t="s">
        <v>126</v>
      </c>
      <c r="E251" s="565" t="s">
        <v>338</v>
      </c>
      <c r="F251" s="565">
        <v>7090000</v>
      </c>
      <c r="G251" s="565">
        <v>19248127.09</v>
      </c>
      <c r="H251" s="565">
        <v>1</v>
      </c>
      <c r="I251" s="565"/>
      <c r="K251" s="437"/>
    </row>
    <row r="252" spans="2:11" x14ac:dyDescent="0.25">
      <c r="B252" s="565">
        <v>93</v>
      </c>
      <c r="C252" s="565" t="s">
        <v>11</v>
      </c>
      <c r="D252" s="565" t="s">
        <v>126</v>
      </c>
      <c r="E252" s="565" t="s">
        <v>324</v>
      </c>
      <c r="F252" s="565">
        <v>6967000</v>
      </c>
      <c r="G252" s="565">
        <v>21972038.850000001</v>
      </c>
      <c r="H252" s="565">
        <v>1</v>
      </c>
      <c r="I252" s="565"/>
      <c r="K252" s="437"/>
    </row>
    <row r="253" spans="2:11" x14ac:dyDescent="0.25">
      <c r="B253" s="565">
        <v>93</v>
      </c>
      <c r="C253" s="565" t="s">
        <v>11</v>
      </c>
      <c r="D253" s="565" t="s">
        <v>126</v>
      </c>
      <c r="E253" s="565" t="s">
        <v>78</v>
      </c>
      <c r="F253" s="565">
        <v>4437000</v>
      </c>
      <c r="G253" s="565">
        <v>42179940.670000002</v>
      </c>
      <c r="H253" s="565">
        <v>1</v>
      </c>
      <c r="I253" s="565"/>
      <c r="K253" s="437"/>
    </row>
    <row r="254" spans="2:11" x14ac:dyDescent="0.25">
      <c r="B254" s="565">
        <v>93</v>
      </c>
      <c r="C254" s="565" t="s">
        <v>11</v>
      </c>
      <c r="D254" s="565" t="s">
        <v>126</v>
      </c>
      <c r="E254" s="565" t="s">
        <v>258</v>
      </c>
      <c r="F254" s="565">
        <v>7065000</v>
      </c>
      <c r="G254" s="565">
        <v>15030316.050000001</v>
      </c>
      <c r="H254" s="565">
        <v>1</v>
      </c>
      <c r="I254" s="565"/>
      <c r="K254" s="437"/>
    </row>
    <row r="255" spans="2:11" x14ac:dyDescent="0.25">
      <c r="B255" s="565">
        <v>93</v>
      </c>
      <c r="C255" s="565" t="s">
        <v>11</v>
      </c>
      <c r="D255" s="565" t="s">
        <v>126</v>
      </c>
      <c r="E255" s="565" t="s">
        <v>513</v>
      </c>
      <c r="F255" s="565">
        <v>6006000</v>
      </c>
      <c r="G255" s="565">
        <v>14513284.83</v>
      </c>
      <c r="H255" s="565">
        <v>1</v>
      </c>
      <c r="I255" s="565"/>
      <c r="K255" s="437"/>
    </row>
    <row r="256" spans="2:11" x14ac:dyDescent="0.25">
      <c r="B256" s="565">
        <v>93</v>
      </c>
      <c r="C256" s="565" t="s">
        <v>11</v>
      </c>
      <c r="D256" s="565" t="s">
        <v>79</v>
      </c>
      <c r="E256" s="565" t="s">
        <v>124</v>
      </c>
      <c r="F256" s="565">
        <v>6606333.3333333302</v>
      </c>
      <c r="G256" s="565">
        <v>18438449.7033333</v>
      </c>
      <c r="H256" s="565">
        <v>3</v>
      </c>
      <c r="I256" s="565"/>
      <c r="K256" s="437"/>
    </row>
    <row r="257" spans="2:11" x14ac:dyDescent="0.25">
      <c r="B257" s="565">
        <v>93</v>
      </c>
      <c r="C257" s="565" t="s">
        <v>11</v>
      </c>
      <c r="D257" s="565" t="s">
        <v>79</v>
      </c>
      <c r="E257" s="565" t="s">
        <v>445</v>
      </c>
      <c r="F257" s="565">
        <v>6583000</v>
      </c>
      <c r="G257" s="565">
        <v>20092243.170000002</v>
      </c>
      <c r="H257" s="565">
        <v>1</v>
      </c>
      <c r="I257" s="565"/>
      <c r="K257" s="437"/>
    </row>
    <row r="258" spans="2:11" x14ac:dyDescent="0.25">
      <c r="B258" s="565">
        <v>93</v>
      </c>
      <c r="C258" s="565" t="s">
        <v>11</v>
      </c>
      <c r="D258" s="565" t="s">
        <v>79</v>
      </c>
      <c r="E258" s="565" t="s">
        <v>392</v>
      </c>
      <c r="F258" s="565">
        <v>5590000</v>
      </c>
      <c r="G258" s="565">
        <v>34347574.064999998</v>
      </c>
      <c r="H258" s="565">
        <v>2</v>
      </c>
      <c r="I258" s="565"/>
      <c r="K258" s="437"/>
    </row>
    <row r="259" spans="2:11" x14ac:dyDescent="0.25">
      <c r="B259" s="565">
        <v>93</v>
      </c>
      <c r="C259" s="565" t="s">
        <v>11</v>
      </c>
      <c r="D259" s="565" t="s">
        <v>79</v>
      </c>
      <c r="E259" s="565" t="s">
        <v>391</v>
      </c>
      <c r="F259" s="565">
        <v>6204000</v>
      </c>
      <c r="G259" s="565">
        <v>29928485.710000001</v>
      </c>
      <c r="H259" s="565">
        <v>2</v>
      </c>
      <c r="I259" s="565"/>
      <c r="K259" s="437"/>
    </row>
    <row r="260" spans="2:11" x14ac:dyDescent="0.25">
      <c r="B260" s="565">
        <v>93</v>
      </c>
      <c r="C260" s="565" t="s">
        <v>11</v>
      </c>
      <c r="D260" s="565" t="s">
        <v>80</v>
      </c>
      <c r="E260" s="565" t="s">
        <v>80</v>
      </c>
      <c r="F260" s="565">
        <v>5944500</v>
      </c>
      <c r="G260" s="565">
        <v>17053723.204999998</v>
      </c>
      <c r="H260" s="565">
        <v>2</v>
      </c>
      <c r="I260" s="565"/>
      <c r="K260" s="437"/>
    </row>
    <row r="261" spans="2:11" x14ac:dyDescent="0.25">
      <c r="B261" s="565">
        <v>93</v>
      </c>
      <c r="C261" s="565" t="s">
        <v>11</v>
      </c>
      <c r="D261" s="565" t="s">
        <v>80</v>
      </c>
      <c r="E261" s="565" t="s">
        <v>235</v>
      </c>
      <c r="F261" s="565">
        <v>10650000</v>
      </c>
      <c r="G261" s="565">
        <v>11050000.35</v>
      </c>
      <c r="H261" s="565">
        <v>1</v>
      </c>
      <c r="I261" s="565"/>
      <c r="K261" s="437"/>
    </row>
    <row r="262" spans="2:11" x14ac:dyDescent="0.25">
      <c r="B262" s="565">
        <v>93</v>
      </c>
      <c r="C262" s="565" t="s">
        <v>11</v>
      </c>
      <c r="D262" s="565" t="s">
        <v>80</v>
      </c>
      <c r="E262" s="565" t="s">
        <v>390</v>
      </c>
      <c r="F262" s="565">
        <v>7085000</v>
      </c>
      <c r="G262" s="565">
        <v>18151393.07</v>
      </c>
      <c r="H262" s="565">
        <v>1</v>
      </c>
      <c r="I262" s="565"/>
      <c r="K262" s="437"/>
    </row>
    <row r="263" spans="2:11" x14ac:dyDescent="0.25">
      <c r="B263" s="565">
        <v>93</v>
      </c>
      <c r="C263" s="565" t="s">
        <v>11</v>
      </c>
      <c r="D263" s="565" t="s">
        <v>261</v>
      </c>
      <c r="E263" s="565" t="s">
        <v>514</v>
      </c>
      <c r="F263" s="565">
        <v>5614000</v>
      </c>
      <c r="G263" s="565">
        <v>23388808.18</v>
      </c>
      <c r="H263" s="565">
        <v>1</v>
      </c>
      <c r="I263" s="565"/>
      <c r="K263" s="437"/>
    </row>
    <row r="264" spans="2:11" x14ac:dyDescent="0.25">
      <c r="B264" s="565">
        <v>93</v>
      </c>
      <c r="C264" s="565" t="s">
        <v>11</v>
      </c>
      <c r="D264" s="565" t="s">
        <v>100</v>
      </c>
      <c r="E264" s="565" t="s">
        <v>116</v>
      </c>
      <c r="F264" s="565">
        <v>7050000</v>
      </c>
      <c r="G264" s="565">
        <v>19865906</v>
      </c>
      <c r="H264" s="565">
        <v>1</v>
      </c>
      <c r="I264" s="565"/>
      <c r="K264" s="437"/>
    </row>
    <row r="265" spans="2:11" x14ac:dyDescent="0.25">
      <c r="B265" s="565">
        <v>93</v>
      </c>
      <c r="C265" s="565" t="s">
        <v>11</v>
      </c>
      <c r="D265" s="565" t="s">
        <v>100</v>
      </c>
      <c r="E265" s="565" t="s">
        <v>101</v>
      </c>
      <c r="F265" s="565">
        <v>7097500</v>
      </c>
      <c r="G265" s="565">
        <v>10337792.5</v>
      </c>
      <c r="H265" s="565">
        <v>2</v>
      </c>
      <c r="I265" s="565"/>
      <c r="K265" s="437"/>
    </row>
    <row r="266" spans="2:11" x14ac:dyDescent="0.25">
      <c r="B266" s="565">
        <v>93</v>
      </c>
      <c r="C266" s="565" t="s">
        <v>11</v>
      </c>
      <c r="D266" s="565" t="s">
        <v>100</v>
      </c>
      <c r="E266" s="565" t="s">
        <v>117</v>
      </c>
      <c r="F266" s="565">
        <v>6647000</v>
      </c>
      <c r="G266" s="565">
        <v>19209986</v>
      </c>
      <c r="H266" s="565">
        <v>2</v>
      </c>
      <c r="I266" s="565"/>
      <c r="K266" s="437"/>
    </row>
    <row r="267" spans="2:11" x14ac:dyDescent="0.25">
      <c r="B267" s="565">
        <v>93</v>
      </c>
      <c r="C267" s="565" t="s">
        <v>11</v>
      </c>
      <c r="D267" s="565" t="s">
        <v>100</v>
      </c>
      <c r="E267" s="565" t="s">
        <v>119</v>
      </c>
      <c r="F267" s="565">
        <v>7095000</v>
      </c>
      <c r="G267" s="565">
        <v>7212000</v>
      </c>
      <c r="H267" s="565">
        <v>1</v>
      </c>
      <c r="I267" s="565"/>
      <c r="K267" s="437"/>
    </row>
    <row r="268" spans="2:11" x14ac:dyDescent="0.25">
      <c r="B268" s="565">
        <v>93</v>
      </c>
      <c r="C268" s="565" t="s">
        <v>11</v>
      </c>
      <c r="D268" s="565" t="s">
        <v>325</v>
      </c>
      <c r="E268" s="565" t="s">
        <v>454</v>
      </c>
      <c r="F268" s="565">
        <v>10605000</v>
      </c>
      <c r="G268" s="565">
        <v>22669294.359999999</v>
      </c>
      <c r="H268" s="565">
        <v>1</v>
      </c>
      <c r="I268" s="565"/>
      <c r="K268" s="437"/>
    </row>
    <row r="269" spans="2:11" x14ac:dyDescent="0.25">
      <c r="B269" s="565">
        <v>93</v>
      </c>
      <c r="C269" s="565" t="s">
        <v>11</v>
      </c>
      <c r="D269" s="565" t="s">
        <v>102</v>
      </c>
      <c r="E269" s="565" t="s">
        <v>102</v>
      </c>
      <c r="F269" s="565">
        <v>8584500</v>
      </c>
      <c r="G269" s="565">
        <v>13569307.175000001</v>
      </c>
      <c r="H269" s="565">
        <v>2</v>
      </c>
      <c r="I269" s="565"/>
      <c r="K269" s="437"/>
    </row>
    <row r="270" spans="2:11" x14ac:dyDescent="0.25">
      <c r="B270" s="565">
        <v>93</v>
      </c>
      <c r="C270" s="565" t="s">
        <v>12</v>
      </c>
      <c r="D270" s="565" t="s">
        <v>95</v>
      </c>
      <c r="E270" s="565" t="s">
        <v>388</v>
      </c>
      <c r="F270" s="565">
        <v>8154333.3333333302</v>
      </c>
      <c r="G270" s="565">
        <v>11455628.143333299</v>
      </c>
      <c r="H270" s="565">
        <v>3</v>
      </c>
      <c r="I270" s="565"/>
      <c r="K270" s="437"/>
    </row>
    <row r="271" spans="2:11" x14ac:dyDescent="0.25">
      <c r="B271" s="565">
        <v>93</v>
      </c>
      <c r="C271" s="565" t="s">
        <v>13</v>
      </c>
      <c r="D271" s="565" t="s">
        <v>503</v>
      </c>
      <c r="E271" s="565" t="s">
        <v>504</v>
      </c>
      <c r="F271" s="565">
        <v>5334000</v>
      </c>
      <c r="G271" s="565">
        <v>45600000</v>
      </c>
      <c r="H271" s="565">
        <v>1</v>
      </c>
      <c r="I271" s="565"/>
      <c r="K271" s="437"/>
    </row>
    <row r="272" spans="2:11" x14ac:dyDescent="0.25">
      <c r="B272" s="565">
        <v>93</v>
      </c>
      <c r="C272" s="565" t="s">
        <v>65</v>
      </c>
      <c r="D272" s="565" t="s">
        <v>103</v>
      </c>
      <c r="E272" s="565" t="s">
        <v>103</v>
      </c>
      <c r="F272" s="565">
        <v>9621666.6666666698</v>
      </c>
      <c r="G272" s="565">
        <v>9871666.6666666698</v>
      </c>
      <c r="H272" s="565">
        <v>3</v>
      </c>
      <c r="I272" s="565"/>
      <c r="K272" s="437"/>
    </row>
    <row r="273" spans="2:11" x14ac:dyDescent="0.25">
      <c r="B273" s="565">
        <v>93</v>
      </c>
      <c r="C273" s="565" t="s">
        <v>65</v>
      </c>
      <c r="D273" s="565" t="s">
        <v>84</v>
      </c>
      <c r="E273" s="565" t="s">
        <v>489</v>
      </c>
      <c r="F273" s="565">
        <v>7100000</v>
      </c>
      <c r="G273" s="565">
        <v>7325000</v>
      </c>
      <c r="H273" s="565">
        <v>1</v>
      </c>
      <c r="I273" s="565"/>
      <c r="K273" s="437"/>
    </row>
    <row r="274" spans="2:11" x14ac:dyDescent="0.25">
      <c r="B274" s="565">
        <v>93</v>
      </c>
      <c r="C274" s="565" t="s">
        <v>65</v>
      </c>
      <c r="D274" s="565" t="s">
        <v>111</v>
      </c>
      <c r="E274" s="565" t="s">
        <v>111</v>
      </c>
      <c r="F274" s="565">
        <v>7100000</v>
      </c>
      <c r="G274" s="565">
        <v>7350000</v>
      </c>
      <c r="H274" s="565">
        <v>1</v>
      </c>
      <c r="I274" s="565"/>
      <c r="K274" s="437"/>
    </row>
    <row r="275" spans="2:11" x14ac:dyDescent="0.25">
      <c r="B275" s="565">
        <v>93</v>
      </c>
      <c r="C275" s="565" t="s">
        <v>65</v>
      </c>
      <c r="D275" s="565" t="s">
        <v>111</v>
      </c>
      <c r="E275" s="565" t="s">
        <v>133</v>
      </c>
      <c r="F275" s="565">
        <v>10650000</v>
      </c>
      <c r="G275" s="565">
        <v>10900000</v>
      </c>
      <c r="H275" s="565">
        <v>1</v>
      </c>
      <c r="I275" s="565"/>
      <c r="K275" s="437"/>
    </row>
    <row r="276" spans="2:11" x14ac:dyDescent="0.25">
      <c r="B276" s="565">
        <v>93</v>
      </c>
      <c r="C276" s="565" t="s">
        <v>65</v>
      </c>
      <c r="D276" s="565" t="s">
        <v>259</v>
      </c>
      <c r="E276" s="565" t="s">
        <v>259</v>
      </c>
      <c r="F276" s="565">
        <v>7100000</v>
      </c>
      <c r="G276" s="565">
        <v>7350000</v>
      </c>
      <c r="H276" s="565">
        <v>1</v>
      </c>
      <c r="I276" s="565"/>
      <c r="K276" s="437"/>
    </row>
    <row r="277" spans="2:11" x14ac:dyDescent="0.25">
      <c r="B277" s="565">
        <v>93</v>
      </c>
      <c r="C277" s="565" t="s">
        <v>65</v>
      </c>
      <c r="D277" s="565" t="s">
        <v>259</v>
      </c>
      <c r="E277" s="565" t="s">
        <v>235</v>
      </c>
      <c r="F277" s="565">
        <v>7095000</v>
      </c>
      <c r="G277" s="565">
        <v>14600000</v>
      </c>
      <c r="H277" s="565">
        <v>1</v>
      </c>
      <c r="I277" s="565"/>
      <c r="K277" s="437"/>
    </row>
    <row r="278" spans="2:11" x14ac:dyDescent="0.25">
      <c r="B278" s="565">
        <v>93</v>
      </c>
      <c r="C278" s="565" t="s">
        <v>65</v>
      </c>
      <c r="D278" s="565" t="s">
        <v>265</v>
      </c>
      <c r="E278" s="565" t="s">
        <v>293</v>
      </c>
      <c r="F278" s="565">
        <v>7095000</v>
      </c>
      <c r="G278" s="565">
        <v>7350000</v>
      </c>
      <c r="H278" s="565">
        <v>3</v>
      </c>
      <c r="I278" s="565"/>
      <c r="K278" s="437"/>
    </row>
    <row r="279" spans="2:11" x14ac:dyDescent="0.25">
      <c r="B279" s="565">
        <v>93</v>
      </c>
      <c r="C279" s="565" t="s">
        <v>65</v>
      </c>
      <c r="D279" s="565" t="s">
        <v>134</v>
      </c>
      <c r="E279" s="565" t="s">
        <v>482</v>
      </c>
      <c r="F279" s="565">
        <v>7100000</v>
      </c>
      <c r="G279" s="565">
        <v>7350000</v>
      </c>
      <c r="H279" s="565">
        <v>1</v>
      </c>
      <c r="I279" s="565"/>
      <c r="K279" s="437"/>
    </row>
    <row r="280" spans="2:11" x14ac:dyDescent="0.25">
      <c r="B280" s="565">
        <v>93</v>
      </c>
      <c r="C280" s="565" t="s">
        <v>65</v>
      </c>
      <c r="D280" s="565" t="s">
        <v>105</v>
      </c>
      <c r="E280" s="565" t="s">
        <v>105</v>
      </c>
      <c r="F280" s="565">
        <v>7017500</v>
      </c>
      <c r="G280" s="565">
        <v>7350000</v>
      </c>
      <c r="H280" s="565">
        <v>2</v>
      </c>
      <c r="I280" s="565"/>
      <c r="K280" s="437"/>
    </row>
    <row r="281" spans="2:11" x14ac:dyDescent="0.25">
      <c r="B281" s="565">
        <v>93</v>
      </c>
      <c r="C281" s="565" t="s">
        <v>66</v>
      </c>
      <c r="D281" s="565" t="s">
        <v>66</v>
      </c>
      <c r="E281" s="565" t="s">
        <v>515</v>
      </c>
      <c r="F281" s="565">
        <v>10650000</v>
      </c>
      <c r="G281" s="565">
        <v>11062000</v>
      </c>
      <c r="H281" s="565">
        <v>1</v>
      </c>
      <c r="I281" s="565"/>
      <c r="K281" s="437"/>
    </row>
    <row r="282" spans="2:11" x14ac:dyDescent="0.25">
      <c r="B282" s="565">
        <v>93</v>
      </c>
      <c r="C282" s="565" t="s">
        <v>66</v>
      </c>
      <c r="D282" s="565" t="s">
        <v>66</v>
      </c>
      <c r="E282" s="565" t="s">
        <v>463</v>
      </c>
      <c r="F282" s="565">
        <v>6295000</v>
      </c>
      <c r="G282" s="565">
        <v>16628852.560000001</v>
      </c>
      <c r="H282" s="565">
        <v>1</v>
      </c>
      <c r="I282" s="565"/>
      <c r="K282" s="437"/>
    </row>
    <row r="283" spans="2:11" x14ac:dyDescent="0.25">
      <c r="B283" s="565">
        <v>93</v>
      </c>
      <c r="C283" s="565" t="s">
        <v>66</v>
      </c>
      <c r="D283" s="565" t="s">
        <v>66</v>
      </c>
      <c r="E283" s="565" t="s">
        <v>484</v>
      </c>
      <c r="F283" s="565">
        <v>6903000</v>
      </c>
      <c r="G283" s="565">
        <v>19900000</v>
      </c>
      <c r="H283" s="565">
        <v>1</v>
      </c>
      <c r="I283" s="565"/>
      <c r="K283" s="437"/>
    </row>
    <row r="284" spans="2:11" x14ac:dyDescent="0.25">
      <c r="B284" s="565">
        <v>93</v>
      </c>
      <c r="C284" s="565" t="s">
        <v>66</v>
      </c>
      <c r="D284" s="565" t="s">
        <v>66</v>
      </c>
      <c r="E284" s="565" t="s">
        <v>386</v>
      </c>
      <c r="F284" s="565">
        <v>6967000</v>
      </c>
      <c r="G284" s="565">
        <v>17256300.239999998</v>
      </c>
      <c r="H284" s="565">
        <v>1</v>
      </c>
      <c r="I284" s="565"/>
      <c r="K284" s="437"/>
    </row>
    <row r="285" spans="2:11" x14ac:dyDescent="0.25">
      <c r="B285" s="565">
        <v>93</v>
      </c>
      <c r="C285" s="565" t="s">
        <v>66</v>
      </c>
      <c r="D285" s="565" t="s">
        <v>106</v>
      </c>
      <c r="E285" s="565" t="s">
        <v>432</v>
      </c>
      <c r="F285" s="565">
        <v>6679000</v>
      </c>
      <c r="G285" s="565">
        <v>26550000</v>
      </c>
      <c r="H285" s="565">
        <v>1</v>
      </c>
      <c r="I285" s="565"/>
      <c r="K285" s="437"/>
    </row>
    <row r="286" spans="2:11" x14ac:dyDescent="0.25">
      <c r="B286" s="565">
        <v>93</v>
      </c>
      <c r="C286" s="565" t="s">
        <v>66</v>
      </c>
      <c r="D286" s="565" t="s">
        <v>106</v>
      </c>
      <c r="E286" s="565" t="s">
        <v>497</v>
      </c>
      <c r="F286" s="565">
        <v>5269000</v>
      </c>
      <c r="G286" s="565">
        <v>22869483.690000001</v>
      </c>
      <c r="H286" s="565">
        <v>1</v>
      </c>
      <c r="I286" s="565"/>
      <c r="K286" s="437"/>
    </row>
    <row r="287" spans="2:11" x14ac:dyDescent="0.25">
      <c r="B287" s="565">
        <v>93</v>
      </c>
      <c r="C287" s="565" t="s">
        <v>66</v>
      </c>
      <c r="D287" s="565" t="s">
        <v>64</v>
      </c>
      <c r="E287" s="565" t="s">
        <v>64</v>
      </c>
      <c r="F287" s="565">
        <v>6433000</v>
      </c>
      <c r="G287" s="565">
        <v>19231632.324999999</v>
      </c>
      <c r="H287" s="565">
        <v>2</v>
      </c>
      <c r="I287" s="565"/>
      <c r="K287" s="437"/>
    </row>
    <row r="288" spans="2:11" x14ac:dyDescent="0.25">
      <c r="B288" s="565">
        <v>93</v>
      </c>
      <c r="C288" s="565" t="s">
        <v>66</v>
      </c>
      <c r="D288" s="565" t="s">
        <v>122</v>
      </c>
      <c r="E288" s="565" t="s">
        <v>389</v>
      </c>
      <c r="F288" s="565">
        <v>5526000</v>
      </c>
      <c r="G288" s="565">
        <v>27051068.399999999</v>
      </c>
      <c r="H288" s="565">
        <v>1</v>
      </c>
      <c r="I288" s="565"/>
      <c r="K288" s="437"/>
    </row>
    <row r="289" spans="2:11" x14ac:dyDescent="0.25">
      <c r="B289" s="565">
        <v>93</v>
      </c>
      <c r="C289" s="565" t="s">
        <v>66</v>
      </c>
      <c r="D289" s="565" t="s">
        <v>86</v>
      </c>
      <c r="E289" s="565" t="s">
        <v>87</v>
      </c>
      <c r="F289" s="565">
        <v>7100000</v>
      </c>
      <c r="G289" s="565">
        <v>7350000</v>
      </c>
      <c r="H289" s="565">
        <v>1</v>
      </c>
      <c r="I289" s="565"/>
      <c r="K289" s="437"/>
    </row>
    <row r="290" spans="2:11" x14ac:dyDescent="0.25">
      <c r="B290" s="565">
        <v>93</v>
      </c>
      <c r="C290" s="565" t="s">
        <v>66</v>
      </c>
      <c r="D290" s="565" t="s">
        <v>69</v>
      </c>
      <c r="E290" s="565" t="s">
        <v>70</v>
      </c>
      <c r="F290" s="565">
        <v>7100000</v>
      </c>
      <c r="G290" s="565">
        <v>7350000</v>
      </c>
      <c r="H290" s="565">
        <v>1</v>
      </c>
      <c r="I290" s="565"/>
      <c r="K290" s="437"/>
    </row>
    <row r="291" spans="2:11" x14ac:dyDescent="0.25">
      <c r="B291" s="565">
        <v>93</v>
      </c>
      <c r="C291" s="565" t="s">
        <v>127</v>
      </c>
      <c r="D291" s="565" t="s">
        <v>127</v>
      </c>
      <c r="E291" s="565" t="s">
        <v>127</v>
      </c>
      <c r="F291" s="565">
        <v>5974000</v>
      </c>
      <c r="G291" s="565">
        <v>49750000</v>
      </c>
      <c r="H291" s="565">
        <v>1</v>
      </c>
      <c r="I291" s="565"/>
      <c r="K291" s="437"/>
    </row>
    <row r="292" spans="2:11" x14ac:dyDescent="0.25">
      <c r="B292" s="565">
        <v>93</v>
      </c>
      <c r="C292" s="565" t="s">
        <v>127</v>
      </c>
      <c r="D292" s="565" t="s">
        <v>130</v>
      </c>
      <c r="E292" s="565" t="s">
        <v>142</v>
      </c>
      <c r="F292" s="565">
        <v>8792500</v>
      </c>
      <c r="G292" s="565">
        <v>18375000</v>
      </c>
      <c r="H292" s="565">
        <v>2</v>
      </c>
      <c r="I292" s="565"/>
      <c r="K292" s="437"/>
    </row>
    <row r="293" spans="2:11" x14ac:dyDescent="0.25">
      <c r="B293" s="565">
        <v>93</v>
      </c>
      <c r="C293" s="565" t="s">
        <v>127</v>
      </c>
      <c r="D293" s="565" t="s">
        <v>130</v>
      </c>
      <c r="E293" s="565" t="s">
        <v>128</v>
      </c>
      <c r="F293" s="565">
        <v>7016000</v>
      </c>
      <c r="G293" s="565">
        <v>11241500</v>
      </c>
      <c r="H293" s="565">
        <v>2</v>
      </c>
      <c r="I293" s="565"/>
      <c r="K293" s="437"/>
    </row>
    <row r="294" spans="2:11" x14ac:dyDescent="0.25">
      <c r="B294" s="565">
        <v>93</v>
      </c>
      <c r="C294" s="565" t="s">
        <v>127</v>
      </c>
      <c r="D294" s="565" t="s">
        <v>130</v>
      </c>
      <c r="E294" s="565" t="s">
        <v>71</v>
      </c>
      <c r="F294" s="565">
        <v>7080000</v>
      </c>
      <c r="G294" s="565">
        <v>15600000</v>
      </c>
      <c r="H294" s="565">
        <v>1</v>
      </c>
      <c r="I294" s="565"/>
      <c r="K294" s="437"/>
    </row>
    <row r="295" spans="2:11" x14ac:dyDescent="0.25">
      <c r="B295" s="565">
        <v>93</v>
      </c>
      <c r="C295" s="565" t="s">
        <v>127</v>
      </c>
      <c r="D295" s="565" t="s">
        <v>130</v>
      </c>
      <c r="E295" s="565" t="s">
        <v>97</v>
      </c>
      <c r="F295" s="565">
        <v>7100000</v>
      </c>
      <c r="G295" s="565">
        <v>7350000</v>
      </c>
      <c r="H295" s="565">
        <v>1</v>
      </c>
      <c r="I295" s="565"/>
      <c r="K295" s="437"/>
    </row>
    <row r="296" spans="2:11" x14ac:dyDescent="0.25">
      <c r="B296" s="565">
        <v>93</v>
      </c>
      <c r="C296" s="565" t="s">
        <v>127</v>
      </c>
      <c r="D296" s="565" t="s">
        <v>130</v>
      </c>
      <c r="E296" s="565" t="s">
        <v>72</v>
      </c>
      <c r="F296" s="565">
        <v>7121250</v>
      </c>
      <c r="G296" s="565">
        <v>9766967.1400000006</v>
      </c>
      <c r="H296" s="565">
        <v>4</v>
      </c>
      <c r="I296" s="565"/>
      <c r="K296" s="437"/>
    </row>
    <row r="297" spans="2:11" x14ac:dyDescent="0.25">
      <c r="B297" s="565">
        <v>93</v>
      </c>
      <c r="C297" s="565" t="s">
        <v>127</v>
      </c>
      <c r="D297" s="565" t="s">
        <v>130</v>
      </c>
      <c r="E297" s="565" t="s">
        <v>150</v>
      </c>
      <c r="F297" s="565">
        <v>7020000</v>
      </c>
      <c r="G297" s="565">
        <v>26380000</v>
      </c>
      <c r="H297" s="565">
        <v>1</v>
      </c>
      <c r="I297" s="565"/>
      <c r="K297" s="437"/>
    </row>
    <row r="298" spans="2:11" x14ac:dyDescent="0.25">
      <c r="B298" s="565">
        <v>93</v>
      </c>
      <c r="C298" s="565" t="s">
        <v>127</v>
      </c>
      <c r="D298" s="565" t="s">
        <v>89</v>
      </c>
      <c r="E298" s="565" t="s">
        <v>90</v>
      </c>
      <c r="F298" s="565">
        <v>7100000</v>
      </c>
      <c r="G298" s="565">
        <v>7390000</v>
      </c>
      <c r="H298" s="565">
        <v>1</v>
      </c>
      <c r="I298" s="565"/>
      <c r="K298" s="437"/>
    </row>
    <row r="299" spans="2:11" x14ac:dyDescent="0.25">
      <c r="B299" s="565">
        <v>93</v>
      </c>
      <c r="C299" s="565" t="s">
        <v>127</v>
      </c>
      <c r="D299" s="565" t="s">
        <v>131</v>
      </c>
      <c r="E299" s="565" t="s">
        <v>131</v>
      </c>
      <c r="F299" s="565">
        <v>7010000</v>
      </c>
      <c r="G299" s="565">
        <v>15300000</v>
      </c>
      <c r="H299" s="565">
        <v>1</v>
      </c>
      <c r="I299" s="565"/>
      <c r="K299" s="437"/>
    </row>
    <row r="300" spans="2:11" x14ac:dyDescent="0.25">
      <c r="B300" s="565">
        <v>93</v>
      </c>
      <c r="C300" s="565" t="s">
        <v>127</v>
      </c>
      <c r="D300" s="565" t="s">
        <v>131</v>
      </c>
      <c r="E300" s="565" t="s">
        <v>136</v>
      </c>
      <c r="F300" s="565">
        <v>7070000</v>
      </c>
      <c r="G300" s="565">
        <v>14290000</v>
      </c>
      <c r="H300" s="565">
        <v>1</v>
      </c>
      <c r="I300" s="565"/>
      <c r="K300" s="437"/>
    </row>
    <row r="301" spans="2:11" x14ac:dyDescent="0.25">
      <c r="B301" s="565">
        <v>94</v>
      </c>
      <c r="C301" s="565" t="s">
        <v>124</v>
      </c>
      <c r="D301" s="565" t="s">
        <v>132</v>
      </c>
      <c r="E301" s="565" t="s">
        <v>99</v>
      </c>
      <c r="F301" s="565">
        <v>8875000</v>
      </c>
      <c r="G301" s="565">
        <v>8931128.7550000008</v>
      </c>
      <c r="H301" s="565">
        <v>2</v>
      </c>
      <c r="I301" s="565"/>
      <c r="K301" s="437"/>
    </row>
    <row r="302" spans="2:11" x14ac:dyDescent="0.25">
      <c r="B302" s="565">
        <v>94</v>
      </c>
      <c r="C302" s="565" t="s">
        <v>124</v>
      </c>
      <c r="D302" s="565" t="s">
        <v>132</v>
      </c>
      <c r="E302" s="565" t="s">
        <v>76</v>
      </c>
      <c r="F302" s="565">
        <v>7087500</v>
      </c>
      <c r="G302" s="565">
        <v>7260025.0949999997</v>
      </c>
      <c r="H302" s="565">
        <v>2</v>
      </c>
      <c r="I302" s="565"/>
      <c r="K302" s="437"/>
    </row>
    <row r="303" spans="2:11" x14ac:dyDescent="0.25">
      <c r="B303" s="565">
        <v>94</v>
      </c>
      <c r="C303" s="565" t="s">
        <v>124</v>
      </c>
      <c r="D303" s="565" t="s">
        <v>132</v>
      </c>
      <c r="E303" s="565" t="s">
        <v>77</v>
      </c>
      <c r="F303" s="565">
        <v>7095000</v>
      </c>
      <c r="G303" s="565">
        <v>7150492.5999999996</v>
      </c>
      <c r="H303" s="565">
        <v>2</v>
      </c>
      <c r="I303" s="565"/>
      <c r="K303" s="437"/>
    </row>
    <row r="304" spans="2:11" x14ac:dyDescent="0.25">
      <c r="B304" s="565">
        <v>94</v>
      </c>
      <c r="C304" s="565" t="s">
        <v>124</v>
      </c>
      <c r="D304" s="565" t="s">
        <v>132</v>
      </c>
      <c r="E304" s="565" t="s">
        <v>382</v>
      </c>
      <c r="F304" s="565">
        <v>7100000</v>
      </c>
      <c r="G304" s="565">
        <v>7150492.5999999996</v>
      </c>
      <c r="H304" s="565">
        <v>1</v>
      </c>
      <c r="I304" s="565"/>
      <c r="K304" s="437"/>
    </row>
    <row r="305" spans="2:11" x14ac:dyDescent="0.25">
      <c r="B305" s="565">
        <v>94</v>
      </c>
      <c r="C305" s="565" t="s">
        <v>124</v>
      </c>
      <c r="D305" s="565" t="s">
        <v>132</v>
      </c>
      <c r="E305" s="565" t="s">
        <v>137</v>
      </c>
      <c r="F305" s="565">
        <v>8827500</v>
      </c>
      <c r="G305" s="565">
        <v>8976372.4800000004</v>
      </c>
      <c r="H305" s="565">
        <v>2</v>
      </c>
      <c r="I305" s="565"/>
      <c r="K305" s="437"/>
    </row>
    <row r="306" spans="2:11" x14ac:dyDescent="0.25">
      <c r="B306" s="565">
        <v>94</v>
      </c>
      <c r="C306" s="565" t="s">
        <v>11</v>
      </c>
      <c r="D306" s="565" t="s">
        <v>11</v>
      </c>
      <c r="E306" s="565" t="s">
        <v>78</v>
      </c>
      <c r="F306" s="565">
        <v>5269000</v>
      </c>
      <c r="G306" s="565">
        <v>58428850</v>
      </c>
      <c r="H306" s="565">
        <v>1</v>
      </c>
      <c r="I306" s="565"/>
      <c r="K306" s="437"/>
    </row>
    <row r="307" spans="2:11" x14ac:dyDescent="0.25">
      <c r="B307" s="565">
        <v>94</v>
      </c>
      <c r="C307" s="565" t="s">
        <v>65</v>
      </c>
      <c r="D307" s="565" t="s">
        <v>265</v>
      </c>
      <c r="E307" s="565" t="s">
        <v>441</v>
      </c>
      <c r="F307" s="565">
        <v>7100000</v>
      </c>
      <c r="G307" s="565">
        <v>7300684.5999999996</v>
      </c>
      <c r="H307" s="565">
        <v>1</v>
      </c>
      <c r="I307" s="565"/>
      <c r="K307" s="437"/>
    </row>
    <row r="308" spans="2:11" x14ac:dyDescent="0.25">
      <c r="B308" s="565">
        <v>94</v>
      </c>
      <c r="C308" s="565" t="s">
        <v>66</v>
      </c>
      <c r="D308" s="565" t="s">
        <v>67</v>
      </c>
      <c r="E308" s="565" t="s">
        <v>144</v>
      </c>
      <c r="F308" s="565">
        <v>7100000</v>
      </c>
      <c r="G308" s="565">
        <v>7150492.5999999996</v>
      </c>
      <c r="H308" s="565">
        <v>1</v>
      </c>
      <c r="I308" s="565"/>
      <c r="K308" s="437"/>
    </row>
    <row r="309" spans="2:11" x14ac:dyDescent="0.25">
      <c r="B309" s="565">
        <v>94</v>
      </c>
      <c r="C309" s="565" t="s">
        <v>66</v>
      </c>
      <c r="D309" s="565" t="s">
        <v>67</v>
      </c>
      <c r="E309" s="565" t="s">
        <v>68</v>
      </c>
      <c r="F309" s="565">
        <v>10650000</v>
      </c>
      <c r="G309" s="565">
        <v>10711764.91</v>
      </c>
      <c r="H309" s="565">
        <v>1</v>
      </c>
      <c r="I309" s="565"/>
      <c r="K309" s="437"/>
    </row>
    <row r="310" spans="2:11" x14ac:dyDescent="0.25">
      <c r="B310" s="565">
        <v>94</v>
      </c>
      <c r="C310" s="565" t="s">
        <v>66</v>
      </c>
      <c r="D310" s="565" t="s">
        <v>67</v>
      </c>
      <c r="E310" s="565" t="s">
        <v>511</v>
      </c>
      <c r="F310" s="565">
        <v>10650000</v>
      </c>
      <c r="G310" s="565">
        <v>10711764.91</v>
      </c>
      <c r="H310" s="565">
        <v>1</v>
      </c>
      <c r="I310" s="565"/>
      <c r="K310" s="437"/>
    </row>
    <row r="311" spans="2:11" x14ac:dyDescent="0.25">
      <c r="B311" s="565">
        <v>94</v>
      </c>
      <c r="C311" s="565" t="s">
        <v>66</v>
      </c>
      <c r="D311" s="565" t="s">
        <v>67</v>
      </c>
      <c r="E311" s="565" t="s">
        <v>291</v>
      </c>
      <c r="F311" s="565">
        <v>7100000</v>
      </c>
      <c r="G311" s="565">
        <v>7150492.5999999996</v>
      </c>
      <c r="H311" s="565">
        <v>1</v>
      </c>
      <c r="I311" s="565"/>
      <c r="K311" s="437"/>
    </row>
    <row r="312" spans="2:11" x14ac:dyDescent="0.25">
      <c r="B312" s="565">
        <v>94</v>
      </c>
      <c r="C312" s="565" t="s">
        <v>66</v>
      </c>
      <c r="D312" s="565" t="s">
        <v>69</v>
      </c>
      <c r="E312" s="565" t="s">
        <v>192</v>
      </c>
      <c r="F312" s="565">
        <v>4965000</v>
      </c>
      <c r="G312" s="565">
        <v>10571789.939999999</v>
      </c>
      <c r="H312" s="565">
        <v>2</v>
      </c>
      <c r="I312" s="565"/>
      <c r="K312" s="437"/>
    </row>
    <row r="313" spans="2:11" x14ac:dyDescent="0.25">
      <c r="B313" s="565">
        <v>96</v>
      </c>
      <c r="C313" s="565" t="s">
        <v>124</v>
      </c>
      <c r="D313" s="565" t="s">
        <v>399</v>
      </c>
      <c r="E313" s="565" t="s">
        <v>399</v>
      </c>
      <c r="F313" s="565">
        <v>4597000</v>
      </c>
      <c r="G313" s="565">
        <v>30100001</v>
      </c>
      <c r="H313" s="565">
        <v>1</v>
      </c>
      <c r="I313" s="565"/>
      <c r="K313" s="437"/>
    </row>
    <row r="314" spans="2:11" x14ac:dyDescent="0.25">
      <c r="B314" s="565">
        <v>96</v>
      </c>
      <c r="C314" s="565" t="s">
        <v>124</v>
      </c>
      <c r="D314" s="565" t="s">
        <v>132</v>
      </c>
      <c r="E314" s="565" t="s">
        <v>99</v>
      </c>
      <c r="F314" s="565">
        <v>5590000</v>
      </c>
      <c r="G314" s="565">
        <v>20204319</v>
      </c>
      <c r="H314" s="565">
        <v>1</v>
      </c>
      <c r="I314" s="565"/>
      <c r="K314" s="437"/>
    </row>
    <row r="315" spans="2:11" x14ac:dyDescent="0.25">
      <c r="B315" s="565">
        <v>96</v>
      </c>
      <c r="C315" s="565" t="s">
        <v>124</v>
      </c>
      <c r="D315" s="565" t="s">
        <v>132</v>
      </c>
      <c r="E315" s="565" t="s">
        <v>76</v>
      </c>
      <c r="F315" s="565">
        <v>5974000</v>
      </c>
      <c r="G315" s="565">
        <v>24614785</v>
      </c>
      <c r="H315" s="565">
        <v>1</v>
      </c>
      <c r="I315" s="565"/>
      <c r="K315" s="437"/>
    </row>
    <row r="316" spans="2:11" x14ac:dyDescent="0.25">
      <c r="B316" s="565">
        <v>112</v>
      </c>
      <c r="C316" s="565" t="s">
        <v>124</v>
      </c>
      <c r="D316" s="565" t="s">
        <v>452</v>
      </c>
      <c r="E316" s="565" t="s">
        <v>516</v>
      </c>
      <c r="F316" s="565">
        <v>6230000</v>
      </c>
      <c r="G316" s="565">
        <v>6594784.5899999999</v>
      </c>
      <c r="H316" s="565">
        <v>1</v>
      </c>
      <c r="I316" s="565"/>
      <c r="K316" s="437"/>
    </row>
    <row r="317" spans="2:11" x14ac:dyDescent="0.25">
      <c r="B317" s="565">
        <v>114</v>
      </c>
      <c r="C317" s="565" t="s">
        <v>124</v>
      </c>
      <c r="D317" s="565" t="s">
        <v>507</v>
      </c>
      <c r="E317" s="565" t="s">
        <v>517</v>
      </c>
      <c r="F317" s="565">
        <v>5275000</v>
      </c>
      <c r="G317" s="565">
        <v>5436051.1699999999</v>
      </c>
      <c r="H317" s="565">
        <v>1</v>
      </c>
      <c r="I317" s="565"/>
      <c r="K317" s="437"/>
    </row>
    <row r="318" spans="2:11" x14ac:dyDescent="0.25">
      <c r="B318" s="565">
        <v>114</v>
      </c>
      <c r="C318" s="565" t="s">
        <v>11</v>
      </c>
      <c r="D318" s="565" t="s">
        <v>100</v>
      </c>
      <c r="E318" s="565" t="s">
        <v>459</v>
      </c>
      <c r="F318" s="565">
        <v>5100000</v>
      </c>
      <c r="G318" s="565">
        <v>5274690.95</v>
      </c>
      <c r="H318" s="565">
        <v>1</v>
      </c>
      <c r="I318" s="565"/>
      <c r="K318" s="437"/>
    </row>
    <row r="319" spans="2:11" x14ac:dyDescent="0.25">
      <c r="B319" s="565">
        <v>114</v>
      </c>
      <c r="C319" s="565" t="s">
        <v>66</v>
      </c>
      <c r="D319" s="565" t="s">
        <v>66</v>
      </c>
      <c r="E319" s="565" t="s">
        <v>366</v>
      </c>
      <c r="F319" s="565">
        <v>5175000</v>
      </c>
      <c r="G319" s="565">
        <v>5371886.4800000004</v>
      </c>
      <c r="H319" s="565">
        <v>1</v>
      </c>
      <c r="I319" s="565"/>
      <c r="K319" s="437"/>
    </row>
    <row r="320" spans="2:11" x14ac:dyDescent="0.25">
      <c r="B320" s="565">
        <v>116</v>
      </c>
      <c r="C320" s="565" t="s">
        <v>11</v>
      </c>
      <c r="D320" s="565" t="s">
        <v>126</v>
      </c>
      <c r="E320" s="565" t="s">
        <v>338</v>
      </c>
      <c r="F320" s="565">
        <v>6953500</v>
      </c>
      <c r="G320" s="565">
        <v>7220181.7000000002</v>
      </c>
      <c r="H320" s="565">
        <v>2</v>
      </c>
      <c r="I320" s="565"/>
      <c r="K320" s="437"/>
    </row>
    <row r="321" spans="2:11" x14ac:dyDescent="0.25">
      <c r="B321" s="565">
        <v>116</v>
      </c>
      <c r="C321" s="565" t="s">
        <v>11</v>
      </c>
      <c r="D321" s="565" t="s">
        <v>126</v>
      </c>
      <c r="E321" s="565" t="s">
        <v>324</v>
      </c>
      <c r="F321" s="565">
        <v>7100000</v>
      </c>
      <c r="G321" s="565">
        <v>7220181.7000000002</v>
      </c>
      <c r="H321" s="565">
        <v>1</v>
      </c>
      <c r="I321" s="565"/>
      <c r="K321" s="437"/>
    </row>
    <row r="322" spans="2:11" x14ac:dyDescent="0.25">
      <c r="B322" s="565">
        <v>116</v>
      </c>
      <c r="C322" s="565" t="s">
        <v>11</v>
      </c>
      <c r="D322" s="565" t="s">
        <v>126</v>
      </c>
      <c r="E322" s="565" t="s">
        <v>315</v>
      </c>
      <c r="F322" s="565">
        <v>7090000</v>
      </c>
      <c r="G322" s="565">
        <v>7220181.7000000002</v>
      </c>
      <c r="H322" s="565">
        <v>1</v>
      </c>
      <c r="I322" s="565"/>
      <c r="K322" s="437"/>
    </row>
    <row r="323" spans="2:11" x14ac:dyDescent="0.25">
      <c r="B323" s="565">
        <v>116</v>
      </c>
      <c r="C323" s="565" t="s">
        <v>11</v>
      </c>
      <c r="D323" s="565" t="s">
        <v>79</v>
      </c>
      <c r="E323" s="565" t="s">
        <v>79</v>
      </c>
      <c r="F323" s="565">
        <v>7100000</v>
      </c>
      <c r="G323" s="565">
        <v>7220181.7000000002</v>
      </c>
      <c r="H323" s="565">
        <v>1</v>
      </c>
      <c r="I323" s="565"/>
      <c r="K323" s="437"/>
    </row>
    <row r="324" spans="2:11" x14ac:dyDescent="0.25">
      <c r="B324" s="565">
        <v>116</v>
      </c>
      <c r="C324" s="565" t="s">
        <v>11</v>
      </c>
      <c r="D324" s="565" t="s">
        <v>320</v>
      </c>
      <c r="E324" s="565" t="s">
        <v>469</v>
      </c>
      <c r="F324" s="565">
        <v>10650000</v>
      </c>
      <c r="G324" s="565">
        <v>10830272.550000001</v>
      </c>
      <c r="H324" s="565">
        <v>1</v>
      </c>
      <c r="I324" s="565"/>
      <c r="K324" s="437"/>
    </row>
    <row r="325" spans="2:11" x14ac:dyDescent="0.25">
      <c r="B325" s="565">
        <v>116</v>
      </c>
      <c r="C325" s="565" t="s">
        <v>12</v>
      </c>
      <c r="D325" s="565" t="s">
        <v>83</v>
      </c>
      <c r="E325" s="565" t="s">
        <v>84</v>
      </c>
      <c r="F325" s="565">
        <v>7100000</v>
      </c>
      <c r="G325" s="565">
        <v>7220181.7000000002</v>
      </c>
      <c r="H325" s="565">
        <v>1</v>
      </c>
      <c r="I325" s="565"/>
      <c r="K325" s="437"/>
    </row>
    <row r="326" spans="2:11" x14ac:dyDescent="0.25">
      <c r="B326" s="565">
        <v>116</v>
      </c>
      <c r="C326" s="565" t="s">
        <v>66</v>
      </c>
      <c r="D326" s="565" t="s">
        <v>66</v>
      </c>
      <c r="E326" s="565" t="s">
        <v>366</v>
      </c>
      <c r="F326" s="565">
        <v>7570833.3333333302</v>
      </c>
      <c r="G326" s="565">
        <v>7720170.8083333299</v>
      </c>
      <c r="H326" s="565">
        <v>6</v>
      </c>
      <c r="I326" s="565"/>
      <c r="K326" s="437"/>
    </row>
    <row r="327" spans="2:11" x14ac:dyDescent="0.25">
      <c r="B327" s="565">
        <v>116</v>
      </c>
      <c r="C327" s="565" t="s">
        <v>66</v>
      </c>
      <c r="D327" s="565" t="s">
        <v>66</v>
      </c>
      <c r="E327" s="565" t="s">
        <v>457</v>
      </c>
      <c r="F327" s="565">
        <v>7100000</v>
      </c>
      <c r="G327" s="565">
        <v>7220181.7000000002</v>
      </c>
      <c r="H327" s="565">
        <v>1</v>
      </c>
      <c r="I327" s="565"/>
      <c r="K327" s="437"/>
    </row>
    <row r="328" spans="2:11" x14ac:dyDescent="0.25">
      <c r="B328" s="565">
        <v>116</v>
      </c>
      <c r="C328" s="565" t="s">
        <v>66</v>
      </c>
      <c r="D328" s="565" t="s">
        <v>106</v>
      </c>
      <c r="E328" s="565" t="s">
        <v>440</v>
      </c>
      <c r="F328" s="565">
        <v>7100000</v>
      </c>
      <c r="G328" s="565">
        <v>7220181.7000000002</v>
      </c>
      <c r="H328" s="565">
        <v>1</v>
      </c>
      <c r="I328" s="565"/>
      <c r="K328" s="437"/>
    </row>
    <row r="329" spans="2:11" x14ac:dyDescent="0.25">
      <c r="B329" s="565">
        <v>116</v>
      </c>
      <c r="C329" s="565" t="s">
        <v>66</v>
      </c>
      <c r="D329" s="565" t="s">
        <v>106</v>
      </c>
      <c r="E329" s="565" t="s">
        <v>497</v>
      </c>
      <c r="F329" s="565">
        <v>7067500</v>
      </c>
      <c r="G329" s="565">
        <v>7220181.7000000002</v>
      </c>
      <c r="H329" s="565">
        <v>2</v>
      </c>
      <c r="I329" s="565"/>
      <c r="K329" s="437"/>
    </row>
    <row r="330" spans="2:11" x14ac:dyDescent="0.25">
      <c r="B330" s="565">
        <v>4</v>
      </c>
      <c r="C330" s="565" t="s">
        <v>124</v>
      </c>
      <c r="D330" s="565" t="s">
        <v>75</v>
      </c>
      <c r="E330" s="565" t="s">
        <v>75</v>
      </c>
      <c r="F330" s="565">
        <v>4629000</v>
      </c>
      <c r="G330" s="565">
        <v>38228000</v>
      </c>
      <c r="H330" s="565">
        <v>1</v>
      </c>
      <c r="I330" s="565"/>
      <c r="K330" s="437"/>
    </row>
    <row r="331" spans="2:11" x14ac:dyDescent="0.25">
      <c r="B331" s="565">
        <v>4</v>
      </c>
      <c r="C331" s="565" t="s">
        <v>124</v>
      </c>
      <c r="D331" s="565" t="s">
        <v>125</v>
      </c>
      <c r="E331" s="565" t="s">
        <v>518</v>
      </c>
      <c r="F331" s="565">
        <v>7035000</v>
      </c>
      <c r="G331" s="565">
        <v>21691000</v>
      </c>
      <c r="H331" s="565">
        <v>1</v>
      </c>
      <c r="I331" s="565"/>
      <c r="K331" s="437"/>
    </row>
    <row r="332" spans="2:11" x14ac:dyDescent="0.25">
      <c r="B332" s="565">
        <v>4</v>
      </c>
      <c r="C332" s="565" t="s">
        <v>124</v>
      </c>
      <c r="D332" s="565" t="s">
        <v>98</v>
      </c>
      <c r="E332" s="565" t="s">
        <v>358</v>
      </c>
      <c r="F332" s="565">
        <v>5990500</v>
      </c>
      <c r="G332" s="565">
        <v>55140664.25</v>
      </c>
      <c r="H332" s="565">
        <v>2</v>
      </c>
      <c r="I332" s="565"/>
      <c r="K332" s="437"/>
    </row>
    <row r="333" spans="2:11" x14ac:dyDescent="0.25">
      <c r="B333" s="565">
        <v>4</v>
      </c>
      <c r="C333" s="565" t="s">
        <v>124</v>
      </c>
      <c r="D333" s="565" t="s">
        <v>399</v>
      </c>
      <c r="E333" s="565" t="s">
        <v>467</v>
      </c>
      <c r="F333" s="565">
        <v>5077000</v>
      </c>
      <c r="G333" s="565">
        <v>64700000</v>
      </c>
      <c r="H333" s="565">
        <v>1</v>
      </c>
      <c r="I333" s="565"/>
      <c r="K333" s="437"/>
    </row>
    <row r="334" spans="2:11" x14ac:dyDescent="0.25">
      <c r="B334" s="565">
        <v>4</v>
      </c>
      <c r="C334" s="565" t="s">
        <v>124</v>
      </c>
      <c r="D334" s="565" t="s">
        <v>132</v>
      </c>
      <c r="E334" s="565" t="s">
        <v>76</v>
      </c>
      <c r="F334" s="565">
        <v>7000000</v>
      </c>
      <c r="G334" s="565">
        <v>30151000</v>
      </c>
      <c r="H334" s="565">
        <v>1</v>
      </c>
      <c r="I334" s="565"/>
      <c r="K334" s="437"/>
    </row>
    <row r="335" spans="2:11" x14ac:dyDescent="0.25">
      <c r="B335" s="565">
        <v>4</v>
      </c>
      <c r="C335" s="565" t="s">
        <v>124</v>
      </c>
      <c r="D335" s="565" t="s">
        <v>132</v>
      </c>
      <c r="E335" s="565" t="s">
        <v>519</v>
      </c>
      <c r="F335" s="565">
        <v>6359000</v>
      </c>
      <c r="G335" s="565">
        <v>29849000</v>
      </c>
      <c r="H335" s="565">
        <v>1</v>
      </c>
      <c r="I335" s="565"/>
      <c r="K335" s="437"/>
    </row>
    <row r="336" spans="2:11" ht="17.25" customHeight="1" x14ac:dyDescent="0.25">
      <c r="B336" s="565">
        <v>4</v>
      </c>
      <c r="C336" s="565" t="s">
        <v>11</v>
      </c>
      <c r="D336" s="565" t="s">
        <v>100</v>
      </c>
      <c r="E336" s="565" t="s">
        <v>116</v>
      </c>
      <c r="F336" s="565">
        <v>7060000</v>
      </c>
      <c r="G336" s="565">
        <v>18525000</v>
      </c>
      <c r="H336" s="565">
        <v>1</v>
      </c>
      <c r="I336" s="565"/>
      <c r="K336" s="437"/>
    </row>
    <row r="337" spans="2:11" x14ac:dyDescent="0.25">
      <c r="B337" s="565">
        <v>4</v>
      </c>
      <c r="C337" s="565" t="s">
        <v>12</v>
      </c>
      <c r="D337" s="565" t="s">
        <v>12</v>
      </c>
      <c r="E337" s="565" t="s">
        <v>433</v>
      </c>
      <c r="F337" s="565">
        <v>7015000</v>
      </c>
      <c r="G337" s="565">
        <v>26315000</v>
      </c>
      <c r="H337" s="565">
        <v>1</v>
      </c>
      <c r="I337" s="565"/>
      <c r="K337" s="437"/>
    </row>
    <row r="338" spans="2:11" x14ac:dyDescent="0.25">
      <c r="B338" s="565">
        <v>4</v>
      </c>
      <c r="C338" s="565" t="s">
        <v>12</v>
      </c>
      <c r="D338" s="565" t="s">
        <v>12</v>
      </c>
      <c r="E338" s="565" t="s">
        <v>330</v>
      </c>
      <c r="F338" s="565">
        <v>5806250</v>
      </c>
      <c r="G338" s="565">
        <v>42336706.814999998</v>
      </c>
      <c r="H338" s="565">
        <v>4</v>
      </c>
      <c r="I338" s="565"/>
      <c r="K338" s="437"/>
    </row>
    <row r="339" spans="2:11" x14ac:dyDescent="0.25">
      <c r="B339" s="565">
        <v>4</v>
      </c>
      <c r="C339" s="565" t="s">
        <v>12</v>
      </c>
      <c r="D339" s="565" t="s">
        <v>12</v>
      </c>
      <c r="E339" s="565" t="s">
        <v>336</v>
      </c>
      <c r="F339" s="565">
        <v>6107583.3333333302</v>
      </c>
      <c r="G339" s="565">
        <v>43100153.688333303</v>
      </c>
      <c r="H339" s="565">
        <v>12</v>
      </c>
      <c r="I339" s="565"/>
      <c r="K339" s="437"/>
    </row>
    <row r="340" spans="2:11" x14ac:dyDescent="0.25">
      <c r="B340" s="565">
        <v>4</v>
      </c>
      <c r="C340" s="565" t="s">
        <v>12</v>
      </c>
      <c r="D340" s="565" t="s">
        <v>12</v>
      </c>
      <c r="E340" s="565" t="s">
        <v>456</v>
      </c>
      <c r="F340" s="565">
        <v>4565000</v>
      </c>
      <c r="G340" s="565">
        <v>44810834.25</v>
      </c>
      <c r="H340" s="565">
        <v>1</v>
      </c>
      <c r="I340" s="565"/>
      <c r="K340" s="437"/>
    </row>
    <row r="341" spans="2:11" x14ac:dyDescent="0.25">
      <c r="B341" s="565">
        <v>4</v>
      </c>
      <c r="C341" s="565" t="s">
        <v>12</v>
      </c>
      <c r="D341" s="565" t="s">
        <v>12</v>
      </c>
      <c r="E341" s="565" t="s">
        <v>427</v>
      </c>
      <c r="F341" s="565">
        <v>7050000</v>
      </c>
      <c r="G341" s="565">
        <v>20409999.579999998</v>
      </c>
      <c r="H341" s="565">
        <v>1</v>
      </c>
      <c r="I341" s="565"/>
      <c r="K341" s="437"/>
    </row>
    <row r="342" spans="2:11" x14ac:dyDescent="0.25">
      <c r="B342" s="565">
        <v>4</v>
      </c>
      <c r="C342" s="565" t="s">
        <v>12</v>
      </c>
      <c r="D342" s="565" t="s">
        <v>12</v>
      </c>
      <c r="E342" s="565" t="s">
        <v>334</v>
      </c>
      <c r="F342" s="565">
        <v>6145333.3333333302</v>
      </c>
      <c r="G342" s="565">
        <v>51046462.486666702</v>
      </c>
      <c r="H342" s="565">
        <v>3</v>
      </c>
      <c r="I342" s="565"/>
      <c r="K342" s="437"/>
    </row>
    <row r="343" spans="2:11" x14ac:dyDescent="0.25">
      <c r="B343" s="565">
        <v>4</v>
      </c>
      <c r="C343" s="565" t="s">
        <v>12</v>
      </c>
      <c r="D343" s="565" t="s">
        <v>12</v>
      </c>
      <c r="E343" s="565" t="s">
        <v>437</v>
      </c>
      <c r="F343" s="565">
        <v>5141666.6666666698</v>
      </c>
      <c r="G343" s="565">
        <v>57760527.796666697</v>
      </c>
      <c r="H343" s="565">
        <v>3</v>
      </c>
      <c r="I343" s="565"/>
      <c r="K343" s="437"/>
    </row>
    <row r="344" spans="2:11" x14ac:dyDescent="0.25">
      <c r="B344" s="565">
        <v>4</v>
      </c>
      <c r="C344" s="565" t="s">
        <v>12</v>
      </c>
      <c r="D344" s="565" t="s">
        <v>335</v>
      </c>
      <c r="E344" s="565" t="s">
        <v>82</v>
      </c>
      <c r="F344" s="565">
        <v>5622000</v>
      </c>
      <c r="G344" s="565">
        <v>25904819.07</v>
      </c>
      <c r="H344" s="565">
        <v>1</v>
      </c>
      <c r="I344" s="565"/>
      <c r="K344" s="437"/>
    </row>
    <row r="345" spans="2:11" x14ac:dyDescent="0.25">
      <c r="B345" s="565">
        <v>4</v>
      </c>
      <c r="C345" s="565" t="s">
        <v>12</v>
      </c>
      <c r="D345" s="565" t="s">
        <v>335</v>
      </c>
      <c r="E345" s="565" t="s">
        <v>470</v>
      </c>
      <c r="F345" s="565">
        <v>7030000</v>
      </c>
      <c r="G345" s="565">
        <v>28309641.100000001</v>
      </c>
      <c r="H345" s="565">
        <v>1</v>
      </c>
      <c r="I345" s="565"/>
      <c r="K345" s="437"/>
    </row>
    <row r="346" spans="2:11" x14ac:dyDescent="0.25">
      <c r="B346" s="565">
        <v>4</v>
      </c>
      <c r="C346" s="565" t="s">
        <v>12</v>
      </c>
      <c r="D346" s="565" t="s">
        <v>257</v>
      </c>
      <c r="E346" s="565" t="s">
        <v>473</v>
      </c>
      <c r="F346" s="565">
        <v>7020000</v>
      </c>
      <c r="G346" s="565">
        <v>31220000</v>
      </c>
      <c r="H346" s="565">
        <v>1</v>
      </c>
      <c r="I346" s="565"/>
      <c r="K346" s="437"/>
    </row>
    <row r="347" spans="2:11" x14ac:dyDescent="0.25">
      <c r="B347" s="565">
        <v>4</v>
      </c>
      <c r="C347" s="565" t="s">
        <v>12</v>
      </c>
      <c r="D347" s="565" t="s">
        <v>83</v>
      </c>
      <c r="E347" s="565" t="s">
        <v>83</v>
      </c>
      <c r="F347" s="565">
        <v>5795200</v>
      </c>
      <c r="G347" s="565">
        <v>29420016.986000001</v>
      </c>
      <c r="H347" s="565">
        <v>5</v>
      </c>
      <c r="I347" s="565"/>
      <c r="K347" s="437"/>
    </row>
    <row r="348" spans="2:11" x14ac:dyDescent="0.25">
      <c r="B348" s="565">
        <v>4</v>
      </c>
      <c r="C348" s="565" t="s">
        <v>12</v>
      </c>
      <c r="D348" s="565" t="s">
        <v>83</v>
      </c>
      <c r="E348" s="565" t="s">
        <v>395</v>
      </c>
      <c r="F348" s="565">
        <v>6647000</v>
      </c>
      <c r="G348" s="565">
        <v>13919000</v>
      </c>
      <c r="H348" s="565">
        <v>1</v>
      </c>
      <c r="I348" s="565"/>
      <c r="K348" s="437"/>
    </row>
    <row r="349" spans="2:11" x14ac:dyDescent="0.25">
      <c r="B349" s="565">
        <v>4</v>
      </c>
      <c r="C349" s="565" t="s">
        <v>12</v>
      </c>
      <c r="D349" s="565" t="s">
        <v>95</v>
      </c>
      <c r="E349" s="565" t="s">
        <v>78</v>
      </c>
      <c r="F349" s="565">
        <v>6807000</v>
      </c>
      <c r="G349" s="565">
        <v>32216050</v>
      </c>
      <c r="H349" s="565">
        <v>1</v>
      </c>
      <c r="I349" s="565"/>
      <c r="K349" s="437"/>
    </row>
    <row r="350" spans="2:11" x14ac:dyDescent="0.25">
      <c r="B350" s="565">
        <v>4</v>
      </c>
      <c r="C350" s="565" t="s">
        <v>12</v>
      </c>
      <c r="D350" s="565" t="s">
        <v>96</v>
      </c>
      <c r="E350" s="565" t="s">
        <v>278</v>
      </c>
      <c r="F350" s="565">
        <v>5130666.6666666698</v>
      </c>
      <c r="G350" s="565">
        <v>50743333.333333299</v>
      </c>
      <c r="H350" s="565">
        <v>3</v>
      </c>
      <c r="I350" s="565"/>
      <c r="K350" s="437"/>
    </row>
    <row r="351" spans="2:11" x14ac:dyDescent="0.25">
      <c r="B351" s="565">
        <v>4</v>
      </c>
      <c r="C351" s="565" t="s">
        <v>13</v>
      </c>
      <c r="D351" s="565" t="s">
        <v>13</v>
      </c>
      <c r="E351" s="565" t="s">
        <v>370</v>
      </c>
      <c r="F351" s="565">
        <v>6038000</v>
      </c>
      <c r="G351" s="565">
        <v>52169100</v>
      </c>
      <c r="H351" s="565">
        <v>2</v>
      </c>
      <c r="I351" s="565"/>
      <c r="K351" s="437"/>
    </row>
    <row r="352" spans="2:11" x14ac:dyDescent="0.25">
      <c r="B352" s="565">
        <v>4</v>
      </c>
      <c r="C352" s="565" t="s">
        <v>13</v>
      </c>
      <c r="D352" s="565" t="s">
        <v>78</v>
      </c>
      <c r="E352" s="565" t="s">
        <v>448</v>
      </c>
      <c r="F352" s="565">
        <v>5237000</v>
      </c>
      <c r="G352" s="565">
        <v>40500000</v>
      </c>
      <c r="H352" s="565">
        <v>1</v>
      </c>
      <c r="I352" s="565"/>
      <c r="K352" s="437"/>
    </row>
    <row r="353" spans="2:11" x14ac:dyDescent="0.25">
      <c r="B353" s="565">
        <v>4</v>
      </c>
      <c r="C353" s="565" t="s">
        <v>66</v>
      </c>
      <c r="D353" s="565" t="s">
        <v>86</v>
      </c>
      <c r="E353" s="565" t="s">
        <v>87</v>
      </c>
      <c r="F353" s="565">
        <v>6886500</v>
      </c>
      <c r="G353" s="565">
        <v>16077500</v>
      </c>
      <c r="H353" s="565">
        <v>2</v>
      </c>
      <c r="I353" s="565"/>
      <c r="K353" s="437"/>
    </row>
    <row r="354" spans="2:11" x14ac:dyDescent="0.25">
      <c r="B354" s="565">
        <v>4</v>
      </c>
      <c r="C354" s="565" t="s">
        <v>127</v>
      </c>
      <c r="D354" s="565" t="s">
        <v>127</v>
      </c>
      <c r="E354" s="565" t="s">
        <v>127</v>
      </c>
      <c r="F354" s="565">
        <v>6647000</v>
      </c>
      <c r="G354" s="565">
        <v>27920000</v>
      </c>
      <c r="H354" s="565">
        <v>1</v>
      </c>
      <c r="I354" s="565"/>
      <c r="K354" s="437"/>
    </row>
    <row r="355" spans="2:11" x14ac:dyDescent="0.25">
      <c r="B355" s="565">
        <v>4</v>
      </c>
      <c r="C355" s="565" t="s">
        <v>127</v>
      </c>
      <c r="D355" s="565" t="s">
        <v>130</v>
      </c>
      <c r="E355" s="565" t="s">
        <v>142</v>
      </c>
      <c r="F355" s="565">
        <v>7020000</v>
      </c>
      <c r="G355" s="565">
        <v>25609851.469999999</v>
      </c>
      <c r="H355" s="565">
        <v>1</v>
      </c>
      <c r="I355" s="565"/>
      <c r="K355" s="437"/>
    </row>
    <row r="356" spans="2:11" x14ac:dyDescent="0.25">
      <c r="B356" s="565">
        <v>4</v>
      </c>
      <c r="C356" s="565" t="s">
        <v>127</v>
      </c>
      <c r="D356" s="565" t="s">
        <v>130</v>
      </c>
      <c r="E356" s="565" t="s">
        <v>72</v>
      </c>
      <c r="F356" s="565">
        <v>7080000</v>
      </c>
      <c r="G356" s="565">
        <v>16010000</v>
      </c>
      <c r="H356" s="565">
        <v>1</v>
      </c>
      <c r="I356" s="565"/>
      <c r="K356" s="437"/>
    </row>
    <row r="357" spans="2:11" x14ac:dyDescent="0.25">
      <c r="B357" s="565">
        <v>4</v>
      </c>
      <c r="C357" s="565" t="s">
        <v>127</v>
      </c>
      <c r="D357" s="565" t="s">
        <v>73</v>
      </c>
      <c r="E357" s="565" t="s">
        <v>73</v>
      </c>
      <c r="F357" s="565">
        <v>4853000</v>
      </c>
      <c r="G357" s="565">
        <v>20646000</v>
      </c>
      <c r="H357" s="565">
        <v>1</v>
      </c>
      <c r="I357" s="565"/>
      <c r="K357" s="437"/>
    </row>
    <row r="358" spans="2:11" x14ac:dyDescent="0.25">
      <c r="B358" s="565">
        <v>4</v>
      </c>
      <c r="C358" s="565" t="s">
        <v>127</v>
      </c>
      <c r="D358" s="565" t="s">
        <v>89</v>
      </c>
      <c r="E358" s="565" t="s">
        <v>90</v>
      </c>
      <c r="F358" s="565">
        <v>6231000</v>
      </c>
      <c r="G358" s="565">
        <v>13391000</v>
      </c>
      <c r="H358" s="565">
        <v>1</v>
      </c>
      <c r="I358" s="565"/>
      <c r="K358" s="437"/>
    </row>
    <row r="359" spans="2:11" x14ac:dyDescent="0.25">
      <c r="B359" s="565">
        <v>22</v>
      </c>
      <c r="C359" s="565" t="s">
        <v>124</v>
      </c>
      <c r="D359" s="565" t="s">
        <v>124</v>
      </c>
      <c r="E359" s="565" t="s">
        <v>488</v>
      </c>
      <c r="F359" s="565">
        <v>5077000</v>
      </c>
      <c r="G359" s="565">
        <v>46142000</v>
      </c>
      <c r="H359" s="565">
        <v>1</v>
      </c>
      <c r="I359" s="565"/>
      <c r="K359" s="437"/>
    </row>
    <row r="360" spans="2:11" x14ac:dyDescent="0.25">
      <c r="B360" s="565">
        <v>22</v>
      </c>
      <c r="C360" s="565" t="s">
        <v>124</v>
      </c>
      <c r="D360" s="565" t="s">
        <v>75</v>
      </c>
      <c r="E360" s="565" t="s">
        <v>439</v>
      </c>
      <c r="F360" s="565">
        <v>5718000</v>
      </c>
      <c r="G360" s="565">
        <v>31918000</v>
      </c>
      <c r="H360" s="565">
        <v>1</v>
      </c>
      <c r="I360" s="565"/>
      <c r="K360" s="437"/>
    </row>
    <row r="361" spans="2:11" x14ac:dyDescent="0.25">
      <c r="B361" s="565">
        <v>22</v>
      </c>
      <c r="C361" s="565" t="s">
        <v>11</v>
      </c>
      <c r="D361" s="565" t="s">
        <v>11</v>
      </c>
      <c r="E361" s="565" t="s">
        <v>373</v>
      </c>
      <c r="F361" s="565">
        <v>4917000</v>
      </c>
      <c r="G361" s="565">
        <v>43607000</v>
      </c>
      <c r="H361" s="565">
        <v>1</v>
      </c>
      <c r="I361" s="565"/>
      <c r="K361" s="437"/>
    </row>
    <row r="362" spans="2:11" x14ac:dyDescent="0.25">
      <c r="B362" s="565">
        <v>22</v>
      </c>
      <c r="C362" s="565" t="s">
        <v>11</v>
      </c>
      <c r="D362" s="565" t="s">
        <v>100</v>
      </c>
      <c r="E362" s="565" t="s">
        <v>133</v>
      </c>
      <c r="F362" s="565">
        <v>7065000</v>
      </c>
      <c r="G362" s="565">
        <v>18807000</v>
      </c>
      <c r="H362" s="565">
        <v>1</v>
      </c>
      <c r="I362" s="565"/>
      <c r="K362" s="437"/>
    </row>
    <row r="363" spans="2:11" x14ac:dyDescent="0.25">
      <c r="B363" s="565">
        <v>22</v>
      </c>
      <c r="C363" s="565" t="s">
        <v>12</v>
      </c>
      <c r="D363" s="565" t="s">
        <v>12</v>
      </c>
      <c r="E363" s="565" t="s">
        <v>336</v>
      </c>
      <c r="F363" s="565">
        <v>6219666.6666666698</v>
      </c>
      <c r="G363" s="565">
        <v>41241000</v>
      </c>
      <c r="H363" s="565">
        <v>3</v>
      </c>
      <c r="I363" s="565"/>
      <c r="K363" s="437"/>
    </row>
    <row r="364" spans="2:11" x14ac:dyDescent="0.25">
      <c r="B364" s="565">
        <v>22</v>
      </c>
      <c r="C364" s="565" t="s">
        <v>12</v>
      </c>
      <c r="D364" s="565" t="s">
        <v>12</v>
      </c>
      <c r="E364" s="565" t="s">
        <v>334</v>
      </c>
      <c r="F364" s="565">
        <v>4565000</v>
      </c>
      <c r="G364" s="565">
        <v>60565000</v>
      </c>
      <c r="H364" s="565">
        <v>1</v>
      </c>
      <c r="I364" s="565"/>
      <c r="K364" s="437"/>
    </row>
    <row r="365" spans="2:11" x14ac:dyDescent="0.25">
      <c r="B365" s="565">
        <v>22</v>
      </c>
      <c r="C365" s="565" t="s">
        <v>13</v>
      </c>
      <c r="D365" s="565" t="s">
        <v>13</v>
      </c>
      <c r="E365" s="565" t="s">
        <v>370</v>
      </c>
      <c r="F365" s="565">
        <v>5974000</v>
      </c>
      <c r="G365" s="565">
        <v>61260000</v>
      </c>
      <c r="H365" s="565">
        <v>1</v>
      </c>
      <c r="I365" s="565"/>
      <c r="K365" s="437"/>
    </row>
    <row r="366" spans="2:11" x14ac:dyDescent="0.25">
      <c r="B366" s="565">
        <v>22</v>
      </c>
      <c r="C366" s="565" t="s">
        <v>13</v>
      </c>
      <c r="D366" s="565" t="s">
        <v>393</v>
      </c>
      <c r="E366" s="565" t="s">
        <v>450</v>
      </c>
      <c r="F366" s="565">
        <v>5430000</v>
      </c>
      <c r="G366" s="565">
        <v>51075000</v>
      </c>
      <c r="H366" s="565">
        <v>1</v>
      </c>
      <c r="I366" s="565"/>
      <c r="K366" s="437"/>
    </row>
    <row r="367" spans="2:11" x14ac:dyDescent="0.25">
      <c r="B367" s="565">
        <v>22</v>
      </c>
      <c r="C367" s="565" t="s">
        <v>65</v>
      </c>
      <c r="D367" s="565" t="s">
        <v>103</v>
      </c>
      <c r="E367" s="565" t="s">
        <v>103</v>
      </c>
      <c r="F367" s="565">
        <v>6295000</v>
      </c>
      <c r="G367" s="565">
        <v>17756465</v>
      </c>
      <c r="H367" s="565">
        <v>1</v>
      </c>
      <c r="I367" s="565"/>
      <c r="K367" s="437"/>
    </row>
    <row r="368" spans="2:11" x14ac:dyDescent="0.25">
      <c r="B368" s="565">
        <v>22</v>
      </c>
      <c r="C368" s="565" t="s">
        <v>65</v>
      </c>
      <c r="D368" s="565" t="s">
        <v>111</v>
      </c>
      <c r="E368" s="565" t="s">
        <v>520</v>
      </c>
      <c r="F368" s="565">
        <v>6807000</v>
      </c>
      <c r="G368" s="565">
        <v>16387000</v>
      </c>
      <c r="H368" s="565">
        <v>1</v>
      </c>
      <c r="I368" s="565"/>
      <c r="K368" s="437"/>
    </row>
    <row r="369" spans="2:11" x14ac:dyDescent="0.25">
      <c r="B369" s="565">
        <v>22</v>
      </c>
      <c r="C369" s="565" t="s">
        <v>65</v>
      </c>
      <c r="D369" s="565" t="s">
        <v>259</v>
      </c>
      <c r="E369" s="565" t="s">
        <v>259</v>
      </c>
      <c r="F369" s="565">
        <v>5526000</v>
      </c>
      <c r="G369" s="565">
        <v>15776000</v>
      </c>
      <c r="H369" s="565">
        <v>1</v>
      </c>
      <c r="I369" s="565"/>
      <c r="K369" s="437"/>
    </row>
    <row r="370" spans="2:11" x14ac:dyDescent="0.25">
      <c r="B370" s="565">
        <v>26</v>
      </c>
      <c r="C370" s="565" t="s">
        <v>124</v>
      </c>
      <c r="D370" s="565" t="s">
        <v>124</v>
      </c>
      <c r="E370" s="565" t="s">
        <v>349</v>
      </c>
      <c r="F370" s="565">
        <v>6231000</v>
      </c>
      <c r="G370" s="565">
        <v>25372916</v>
      </c>
      <c r="H370" s="565">
        <v>1</v>
      </c>
      <c r="I370" s="565"/>
      <c r="K370" s="437"/>
    </row>
    <row r="371" spans="2:11" x14ac:dyDescent="0.25">
      <c r="B371" s="565">
        <v>26</v>
      </c>
      <c r="C371" s="565" t="s">
        <v>66</v>
      </c>
      <c r="D371" s="565" t="s">
        <v>67</v>
      </c>
      <c r="E371" s="565" t="s">
        <v>68</v>
      </c>
      <c r="F371" s="565">
        <v>6518000</v>
      </c>
      <c r="G371" s="565">
        <v>22196140.625</v>
      </c>
      <c r="H371" s="565">
        <v>2</v>
      </c>
      <c r="I371" s="565"/>
      <c r="K371" s="437"/>
    </row>
    <row r="372" spans="2:11" x14ac:dyDescent="0.25">
      <c r="B372" s="565">
        <v>27</v>
      </c>
      <c r="C372" s="565" t="s">
        <v>124</v>
      </c>
      <c r="D372" s="565" t="s">
        <v>124</v>
      </c>
      <c r="E372" s="565" t="s">
        <v>521</v>
      </c>
      <c r="F372" s="565">
        <v>4981000</v>
      </c>
      <c r="G372" s="565">
        <v>54994000</v>
      </c>
      <c r="H372" s="565">
        <v>1</v>
      </c>
      <c r="I372" s="565"/>
      <c r="K372" s="437"/>
    </row>
    <row r="373" spans="2:11" x14ac:dyDescent="0.25">
      <c r="B373" s="565">
        <v>27</v>
      </c>
      <c r="C373" s="565" t="s">
        <v>124</v>
      </c>
      <c r="D373" s="565" t="s">
        <v>98</v>
      </c>
      <c r="E373" s="565" t="s">
        <v>465</v>
      </c>
      <c r="F373" s="565">
        <v>6679000</v>
      </c>
      <c r="G373" s="565">
        <v>36295000</v>
      </c>
      <c r="H373" s="565">
        <v>1</v>
      </c>
      <c r="I373" s="565"/>
      <c r="K373" s="437"/>
    </row>
    <row r="374" spans="2:11" x14ac:dyDescent="0.25">
      <c r="B374" s="565">
        <v>27</v>
      </c>
      <c r="C374" s="565" t="s">
        <v>124</v>
      </c>
      <c r="D374" s="565" t="s">
        <v>98</v>
      </c>
      <c r="E374" s="565" t="s">
        <v>377</v>
      </c>
      <c r="F374" s="565">
        <v>5782000</v>
      </c>
      <c r="G374" s="565">
        <v>33990000</v>
      </c>
      <c r="H374" s="565">
        <v>1</v>
      </c>
      <c r="I374" s="565"/>
      <c r="K374" s="437"/>
    </row>
    <row r="375" spans="2:11" x14ac:dyDescent="0.25">
      <c r="B375" s="565">
        <v>27</v>
      </c>
      <c r="C375" s="565" t="s">
        <v>124</v>
      </c>
      <c r="D375" s="565" t="s">
        <v>98</v>
      </c>
      <c r="E375" s="565" t="s">
        <v>358</v>
      </c>
      <c r="F375" s="565">
        <v>5285500</v>
      </c>
      <c r="G375" s="565">
        <v>48049000</v>
      </c>
      <c r="H375" s="565">
        <v>2</v>
      </c>
      <c r="I375" s="565"/>
      <c r="K375" s="437"/>
    </row>
    <row r="376" spans="2:11" x14ac:dyDescent="0.25">
      <c r="B376" s="565">
        <v>27</v>
      </c>
      <c r="C376" s="565" t="s">
        <v>124</v>
      </c>
      <c r="D376" s="565" t="s">
        <v>300</v>
      </c>
      <c r="E376" s="565" t="s">
        <v>300</v>
      </c>
      <c r="F376" s="565">
        <v>6743000</v>
      </c>
      <c r="G376" s="565">
        <v>20159000</v>
      </c>
      <c r="H376" s="565">
        <v>1</v>
      </c>
      <c r="I376" s="565"/>
      <c r="K376" s="437"/>
    </row>
    <row r="377" spans="2:11" x14ac:dyDescent="0.25">
      <c r="B377" s="565">
        <v>27</v>
      </c>
      <c r="C377" s="565" t="s">
        <v>124</v>
      </c>
      <c r="D377" s="565" t="s">
        <v>300</v>
      </c>
      <c r="E377" s="565" t="s">
        <v>315</v>
      </c>
      <c r="F377" s="565">
        <v>4533000</v>
      </c>
      <c r="G377" s="565">
        <v>31320000</v>
      </c>
      <c r="H377" s="565">
        <v>1</v>
      </c>
      <c r="I377" s="565"/>
      <c r="K377" s="437"/>
    </row>
    <row r="378" spans="2:11" x14ac:dyDescent="0.25">
      <c r="B378" s="565">
        <v>27</v>
      </c>
      <c r="C378" s="565" t="s">
        <v>124</v>
      </c>
      <c r="D378" s="565" t="s">
        <v>505</v>
      </c>
      <c r="E378" s="565" t="s">
        <v>258</v>
      </c>
      <c r="F378" s="565">
        <v>5366000</v>
      </c>
      <c r="G378" s="565">
        <v>64646000</v>
      </c>
      <c r="H378" s="565">
        <v>1</v>
      </c>
      <c r="I378" s="565"/>
      <c r="K378" s="437"/>
    </row>
    <row r="379" spans="2:11" x14ac:dyDescent="0.25">
      <c r="B379" s="565">
        <v>27</v>
      </c>
      <c r="C379" s="565" t="s">
        <v>124</v>
      </c>
      <c r="D379" s="565" t="s">
        <v>480</v>
      </c>
      <c r="E379" s="565" t="s">
        <v>441</v>
      </c>
      <c r="F379" s="565">
        <v>6487000</v>
      </c>
      <c r="G379" s="565">
        <v>39348000</v>
      </c>
      <c r="H379" s="565">
        <v>1</v>
      </c>
      <c r="I379" s="565"/>
      <c r="K379" s="437"/>
    </row>
    <row r="380" spans="2:11" x14ac:dyDescent="0.25">
      <c r="B380" s="565">
        <v>27</v>
      </c>
      <c r="C380" s="565" t="s">
        <v>124</v>
      </c>
      <c r="D380" s="565" t="s">
        <v>430</v>
      </c>
      <c r="E380" s="565" t="s">
        <v>431</v>
      </c>
      <c r="F380" s="565">
        <v>4469000</v>
      </c>
      <c r="G380" s="565">
        <v>62517000</v>
      </c>
      <c r="H380" s="565">
        <v>1</v>
      </c>
      <c r="I380" s="565"/>
      <c r="K380" s="437"/>
    </row>
    <row r="381" spans="2:11" x14ac:dyDescent="0.25">
      <c r="B381" s="565">
        <v>27</v>
      </c>
      <c r="C381" s="565" t="s">
        <v>124</v>
      </c>
      <c r="D381" s="565" t="s">
        <v>399</v>
      </c>
      <c r="E381" s="565" t="s">
        <v>399</v>
      </c>
      <c r="F381" s="565">
        <v>5056000</v>
      </c>
      <c r="G381" s="565">
        <v>57764333.333333299</v>
      </c>
      <c r="H381" s="565">
        <v>3</v>
      </c>
      <c r="I381" s="565"/>
      <c r="K381" s="437"/>
    </row>
    <row r="382" spans="2:11" x14ac:dyDescent="0.25">
      <c r="B382" s="565">
        <v>27</v>
      </c>
      <c r="C382" s="565" t="s">
        <v>124</v>
      </c>
      <c r="D382" s="565" t="s">
        <v>399</v>
      </c>
      <c r="E382" s="565" t="s">
        <v>466</v>
      </c>
      <c r="F382" s="565">
        <v>4597000</v>
      </c>
      <c r="G382" s="565">
        <v>60592000</v>
      </c>
      <c r="H382" s="565">
        <v>1</v>
      </c>
      <c r="I382" s="565"/>
      <c r="K382" s="437"/>
    </row>
    <row r="383" spans="2:11" x14ac:dyDescent="0.25">
      <c r="B383" s="565">
        <v>27</v>
      </c>
      <c r="C383" s="565" t="s">
        <v>11</v>
      </c>
      <c r="D383" s="565" t="s">
        <v>11</v>
      </c>
      <c r="E383" s="565" t="s">
        <v>78</v>
      </c>
      <c r="F383" s="565">
        <v>4970666.6666666698</v>
      </c>
      <c r="G383" s="565">
        <v>58912666.666666701</v>
      </c>
      <c r="H383" s="565">
        <v>3</v>
      </c>
      <c r="I383" s="565"/>
      <c r="K383" s="437"/>
    </row>
    <row r="384" spans="2:11" x14ac:dyDescent="0.25">
      <c r="B384" s="565">
        <v>27</v>
      </c>
      <c r="C384" s="565" t="s">
        <v>11</v>
      </c>
      <c r="D384" s="565" t="s">
        <v>79</v>
      </c>
      <c r="E384" s="565" t="s">
        <v>392</v>
      </c>
      <c r="F384" s="565">
        <v>6759000</v>
      </c>
      <c r="G384" s="565">
        <v>23436500</v>
      </c>
      <c r="H384" s="565">
        <v>2</v>
      </c>
      <c r="I384" s="565"/>
      <c r="K384" s="437"/>
    </row>
    <row r="385" spans="2:11" x14ac:dyDescent="0.25">
      <c r="B385" s="565">
        <v>27</v>
      </c>
      <c r="C385" s="565" t="s">
        <v>11</v>
      </c>
      <c r="D385" s="565" t="s">
        <v>79</v>
      </c>
      <c r="E385" s="565" t="s">
        <v>381</v>
      </c>
      <c r="F385" s="565">
        <v>5878000</v>
      </c>
      <c r="G385" s="565">
        <v>25494000</v>
      </c>
      <c r="H385" s="565">
        <v>1</v>
      </c>
      <c r="I385" s="565"/>
      <c r="K385" s="437"/>
    </row>
    <row r="386" spans="2:11" x14ac:dyDescent="0.25">
      <c r="B386" s="565">
        <v>27</v>
      </c>
      <c r="C386" s="565" t="s">
        <v>11</v>
      </c>
      <c r="D386" s="565" t="s">
        <v>100</v>
      </c>
      <c r="E386" s="565" t="s">
        <v>101</v>
      </c>
      <c r="F386" s="565">
        <v>5750000</v>
      </c>
      <c r="G386" s="565">
        <v>21941000</v>
      </c>
      <c r="H386" s="565">
        <v>1</v>
      </c>
      <c r="I386" s="565"/>
      <c r="K386" s="437"/>
    </row>
    <row r="387" spans="2:11" x14ac:dyDescent="0.25">
      <c r="B387" s="565">
        <v>27</v>
      </c>
      <c r="C387" s="565" t="s">
        <v>11</v>
      </c>
      <c r="D387" s="565" t="s">
        <v>100</v>
      </c>
      <c r="E387" s="565" t="s">
        <v>118</v>
      </c>
      <c r="F387" s="565">
        <v>5141000</v>
      </c>
      <c r="G387" s="565">
        <v>47042000</v>
      </c>
      <c r="H387" s="565">
        <v>1</v>
      </c>
      <c r="I387" s="565"/>
      <c r="K387" s="437"/>
    </row>
    <row r="388" spans="2:11" x14ac:dyDescent="0.25">
      <c r="B388" s="565">
        <v>27</v>
      </c>
      <c r="C388" s="565" t="s">
        <v>12</v>
      </c>
      <c r="D388" s="565" t="s">
        <v>12</v>
      </c>
      <c r="E388" s="565" t="s">
        <v>336</v>
      </c>
      <c r="F388" s="565">
        <v>5686000</v>
      </c>
      <c r="G388" s="565">
        <v>46341000</v>
      </c>
      <c r="H388" s="565">
        <v>2</v>
      </c>
      <c r="I388" s="565"/>
      <c r="K388" s="437"/>
    </row>
    <row r="389" spans="2:11" x14ac:dyDescent="0.25">
      <c r="B389" s="565">
        <v>27</v>
      </c>
      <c r="C389" s="565" t="s">
        <v>12</v>
      </c>
      <c r="D389" s="565" t="s">
        <v>12</v>
      </c>
      <c r="E389" s="565" t="s">
        <v>334</v>
      </c>
      <c r="F389" s="565">
        <v>6359000</v>
      </c>
      <c r="G389" s="565">
        <v>31446000</v>
      </c>
      <c r="H389" s="565">
        <v>1</v>
      </c>
      <c r="I389" s="565"/>
      <c r="K389" s="437"/>
    </row>
    <row r="390" spans="2:11" x14ac:dyDescent="0.25">
      <c r="B390" s="565">
        <v>27</v>
      </c>
      <c r="C390" s="565" t="s">
        <v>12</v>
      </c>
      <c r="D390" s="565" t="s">
        <v>12</v>
      </c>
      <c r="E390" s="565" t="s">
        <v>437</v>
      </c>
      <c r="F390" s="565">
        <v>5462000</v>
      </c>
      <c r="G390" s="565">
        <v>47381000</v>
      </c>
      <c r="H390" s="565">
        <v>2</v>
      </c>
      <c r="I390" s="565"/>
      <c r="K390" s="437"/>
    </row>
    <row r="391" spans="2:11" x14ac:dyDescent="0.25">
      <c r="B391" s="565">
        <v>27</v>
      </c>
      <c r="C391" s="565" t="s">
        <v>12</v>
      </c>
      <c r="D391" s="565" t="s">
        <v>335</v>
      </c>
      <c r="E391" s="565" t="s">
        <v>335</v>
      </c>
      <c r="F391" s="565">
        <v>5750000</v>
      </c>
      <c r="G391" s="565">
        <v>40320000</v>
      </c>
      <c r="H391" s="565">
        <v>1</v>
      </c>
      <c r="I391" s="565"/>
      <c r="K391" s="437"/>
    </row>
    <row r="392" spans="2:11" x14ac:dyDescent="0.25">
      <c r="B392" s="565">
        <v>27</v>
      </c>
      <c r="C392" s="565" t="s">
        <v>12</v>
      </c>
      <c r="D392" s="565" t="s">
        <v>95</v>
      </c>
      <c r="E392" s="565" t="s">
        <v>522</v>
      </c>
      <c r="F392" s="565">
        <v>6327000</v>
      </c>
      <c r="G392" s="565">
        <v>32735000</v>
      </c>
      <c r="H392" s="565">
        <v>1</v>
      </c>
      <c r="I392" s="565"/>
      <c r="K392" s="437"/>
    </row>
    <row r="393" spans="2:11" x14ac:dyDescent="0.25">
      <c r="B393" s="565">
        <v>27</v>
      </c>
      <c r="C393" s="565" t="s">
        <v>12</v>
      </c>
      <c r="D393" s="565" t="s">
        <v>96</v>
      </c>
      <c r="E393" s="565" t="s">
        <v>278</v>
      </c>
      <c r="F393" s="565">
        <v>5685500</v>
      </c>
      <c r="G393" s="565">
        <v>55231500</v>
      </c>
      <c r="H393" s="565">
        <v>2</v>
      </c>
      <c r="I393" s="565"/>
      <c r="K393" s="437"/>
    </row>
    <row r="394" spans="2:11" x14ac:dyDescent="0.25">
      <c r="B394" s="565">
        <v>27</v>
      </c>
      <c r="C394" s="565" t="s">
        <v>13</v>
      </c>
      <c r="D394" s="565" t="s">
        <v>92</v>
      </c>
      <c r="E394" s="565" t="s">
        <v>92</v>
      </c>
      <c r="F394" s="565">
        <v>4821000</v>
      </c>
      <c r="G394" s="565">
        <v>60658000</v>
      </c>
      <c r="H394" s="565">
        <v>1</v>
      </c>
      <c r="I394" s="565"/>
      <c r="K394" s="437"/>
    </row>
    <row r="395" spans="2:11" x14ac:dyDescent="0.25">
      <c r="B395" s="565">
        <v>27</v>
      </c>
      <c r="C395" s="565" t="s">
        <v>13</v>
      </c>
      <c r="D395" s="565" t="s">
        <v>92</v>
      </c>
      <c r="E395" s="565" t="s">
        <v>474</v>
      </c>
      <c r="F395" s="565">
        <v>5750000</v>
      </c>
      <c r="G395" s="565">
        <v>64409000</v>
      </c>
      <c r="H395" s="565">
        <v>1</v>
      </c>
      <c r="I395" s="573"/>
      <c r="K395" s="574"/>
    </row>
    <row r="396" spans="2:11" x14ac:dyDescent="0.25">
      <c r="B396" s="565">
        <v>27</v>
      </c>
      <c r="C396" s="565" t="s">
        <v>65</v>
      </c>
      <c r="D396" s="565" t="s">
        <v>111</v>
      </c>
      <c r="E396" s="565" t="s">
        <v>385</v>
      </c>
      <c r="F396" s="565">
        <v>6231000</v>
      </c>
      <c r="G396" s="565">
        <v>25005000</v>
      </c>
      <c r="H396" s="565">
        <v>1</v>
      </c>
      <c r="I396" s="573"/>
      <c r="K396" s="574"/>
    </row>
    <row r="397" spans="2:11" x14ac:dyDescent="0.25">
      <c r="B397" s="565">
        <v>27</v>
      </c>
      <c r="C397" s="565" t="s">
        <v>65</v>
      </c>
      <c r="D397" s="565" t="s">
        <v>104</v>
      </c>
      <c r="E397" s="565" t="s">
        <v>424</v>
      </c>
      <c r="F397" s="565">
        <v>5686000</v>
      </c>
      <c r="G397" s="565">
        <v>34559000</v>
      </c>
      <c r="H397" s="565">
        <v>1</v>
      </c>
      <c r="I397" s="573"/>
      <c r="K397" s="574"/>
    </row>
    <row r="398" spans="2:11" x14ac:dyDescent="0.25">
      <c r="B398" s="565">
        <v>27</v>
      </c>
      <c r="C398" s="565" t="s">
        <v>65</v>
      </c>
      <c r="D398" s="565" t="s">
        <v>104</v>
      </c>
      <c r="E398" s="565" t="s">
        <v>135</v>
      </c>
      <c r="F398" s="565">
        <v>7030000</v>
      </c>
      <c r="G398" s="565">
        <v>27761000</v>
      </c>
      <c r="H398" s="565">
        <v>1</v>
      </c>
      <c r="I398" s="573"/>
      <c r="K398" s="574"/>
    </row>
    <row r="399" spans="2:11" x14ac:dyDescent="0.25">
      <c r="B399" s="565">
        <v>28</v>
      </c>
      <c r="C399" s="565" t="s">
        <v>124</v>
      </c>
      <c r="D399" s="565" t="s">
        <v>75</v>
      </c>
      <c r="E399" s="565" t="s">
        <v>75</v>
      </c>
      <c r="F399" s="565">
        <v>7025000</v>
      </c>
      <c r="G399" s="565">
        <v>29922551</v>
      </c>
      <c r="H399" s="565">
        <v>1</v>
      </c>
      <c r="I399" s="573"/>
      <c r="K399" s="574"/>
    </row>
    <row r="400" spans="2:11" x14ac:dyDescent="0.25">
      <c r="B400" s="565">
        <v>28</v>
      </c>
      <c r="C400" s="565" t="s">
        <v>11</v>
      </c>
      <c r="D400" s="565" t="s">
        <v>11</v>
      </c>
      <c r="E400" s="565" t="s">
        <v>11</v>
      </c>
      <c r="F400" s="565">
        <v>5494000</v>
      </c>
      <c r="G400" s="565">
        <v>34915584</v>
      </c>
      <c r="H400" s="565">
        <v>1</v>
      </c>
      <c r="I400" s="573"/>
      <c r="K400" s="574"/>
    </row>
    <row r="401" spans="2:11" x14ac:dyDescent="0.25">
      <c r="B401" s="565">
        <v>28</v>
      </c>
      <c r="C401" s="565" t="s">
        <v>11</v>
      </c>
      <c r="D401" s="565" t="s">
        <v>79</v>
      </c>
      <c r="E401" s="565" t="s">
        <v>79</v>
      </c>
      <c r="F401" s="565">
        <v>6295000</v>
      </c>
      <c r="G401" s="565">
        <v>29550033.48</v>
      </c>
      <c r="H401" s="565">
        <v>1</v>
      </c>
      <c r="I401" s="573"/>
      <c r="K401" s="574"/>
    </row>
    <row r="402" spans="2:11" x14ac:dyDescent="0.25">
      <c r="B402" s="565">
        <v>28</v>
      </c>
      <c r="C402" s="565" t="s">
        <v>11</v>
      </c>
      <c r="D402" s="565" t="s">
        <v>79</v>
      </c>
      <c r="E402" s="565" t="s">
        <v>124</v>
      </c>
      <c r="F402" s="565">
        <v>6295000</v>
      </c>
      <c r="G402" s="565">
        <v>34676313.090000004</v>
      </c>
      <c r="H402" s="565">
        <v>1</v>
      </c>
      <c r="I402" s="573"/>
      <c r="K402" s="574"/>
    </row>
    <row r="403" spans="2:11" x14ac:dyDescent="0.25">
      <c r="B403" s="565">
        <v>28</v>
      </c>
      <c r="C403" s="565" t="s">
        <v>11</v>
      </c>
      <c r="D403" s="565" t="s">
        <v>267</v>
      </c>
      <c r="E403" s="565" t="s">
        <v>523</v>
      </c>
      <c r="F403" s="565">
        <v>7020000</v>
      </c>
      <c r="G403" s="565">
        <v>32831514</v>
      </c>
      <c r="H403" s="565">
        <v>1</v>
      </c>
      <c r="I403" s="573"/>
      <c r="K403" s="574"/>
    </row>
    <row r="404" spans="2:11" x14ac:dyDescent="0.25">
      <c r="B404" s="565">
        <v>28</v>
      </c>
      <c r="C404" s="565" t="s">
        <v>11</v>
      </c>
      <c r="D404" s="565" t="s">
        <v>269</v>
      </c>
      <c r="E404" s="565" t="s">
        <v>397</v>
      </c>
      <c r="F404" s="565">
        <v>7100000</v>
      </c>
      <c r="G404" s="565">
        <v>7705483.25</v>
      </c>
      <c r="H404" s="565">
        <v>1</v>
      </c>
      <c r="I404" s="573"/>
      <c r="K404" s="574"/>
    </row>
    <row r="405" spans="2:11" x14ac:dyDescent="0.25">
      <c r="B405" s="565">
        <v>28</v>
      </c>
      <c r="C405" s="565" t="s">
        <v>11</v>
      </c>
      <c r="D405" s="565" t="s">
        <v>143</v>
      </c>
      <c r="E405" s="565" t="s">
        <v>143</v>
      </c>
      <c r="F405" s="565">
        <v>5558000</v>
      </c>
      <c r="G405" s="565">
        <v>16670068.99</v>
      </c>
      <c r="H405" s="565">
        <v>1</v>
      </c>
      <c r="I405" s="573"/>
      <c r="K405" s="574"/>
    </row>
    <row r="406" spans="2:11" x14ac:dyDescent="0.25">
      <c r="B406" s="565">
        <v>28</v>
      </c>
      <c r="C406" s="565" t="s">
        <v>65</v>
      </c>
      <c r="D406" s="565" t="s">
        <v>260</v>
      </c>
      <c r="E406" s="565" t="s">
        <v>510</v>
      </c>
      <c r="F406" s="565">
        <v>7100000</v>
      </c>
      <c r="G406" s="565">
        <v>7705483.25</v>
      </c>
      <c r="H406" s="565">
        <v>1</v>
      </c>
      <c r="I406" s="573"/>
      <c r="K406" s="574"/>
    </row>
    <row r="407" spans="2:11" x14ac:dyDescent="0.25">
      <c r="B407" s="565">
        <v>87</v>
      </c>
      <c r="C407" s="565" t="s">
        <v>124</v>
      </c>
      <c r="D407" s="565" t="s">
        <v>75</v>
      </c>
      <c r="E407" s="565" t="s">
        <v>444</v>
      </c>
      <c r="F407" s="565">
        <v>6199000</v>
      </c>
      <c r="G407" s="565">
        <v>38174164.780000001</v>
      </c>
      <c r="H407" s="565">
        <v>1</v>
      </c>
      <c r="I407" s="573"/>
      <c r="K407" s="574"/>
    </row>
    <row r="408" spans="2:11" x14ac:dyDescent="0.25">
      <c r="B408" s="565">
        <v>87</v>
      </c>
      <c r="C408" s="565" t="s">
        <v>65</v>
      </c>
      <c r="D408" s="565" t="s">
        <v>265</v>
      </c>
      <c r="E408" s="565" t="s">
        <v>441</v>
      </c>
      <c r="F408" s="565">
        <v>7394000</v>
      </c>
      <c r="G408" s="565">
        <v>7657879.4900000002</v>
      </c>
      <c r="H408" s="565">
        <v>1</v>
      </c>
      <c r="I408" s="573"/>
      <c r="K408" s="574"/>
    </row>
    <row r="409" spans="2:11" x14ac:dyDescent="0.25">
      <c r="B409" s="565">
        <v>88</v>
      </c>
      <c r="C409" s="565" t="s">
        <v>124</v>
      </c>
      <c r="D409" s="565" t="s">
        <v>376</v>
      </c>
      <c r="E409" s="565" t="s">
        <v>509</v>
      </c>
      <c r="F409" s="565">
        <v>7100000</v>
      </c>
      <c r="G409" s="565">
        <v>7184457.2000000002</v>
      </c>
      <c r="H409" s="565">
        <v>1</v>
      </c>
      <c r="I409" s="573"/>
      <c r="K409" s="574"/>
    </row>
    <row r="410" spans="2:11" x14ac:dyDescent="0.25">
      <c r="B410" s="565">
        <v>88</v>
      </c>
      <c r="C410" s="565" t="s">
        <v>124</v>
      </c>
      <c r="D410" s="565" t="s">
        <v>132</v>
      </c>
      <c r="E410" s="565" t="s">
        <v>99</v>
      </c>
      <c r="F410" s="565">
        <v>6201250</v>
      </c>
      <c r="G410" s="565">
        <v>6336617.6375000002</v>
      </c>
      <c r="H410" s="565">
        <v>4</v>
      </c>
      <c r="I410" s="573"/>
      <c r="K410" s="574"/>
    </row>
    <row r="411" spans="2:11" x14ac:dyDescent="0.25">
      <c r="B411" s="565">
        <v>88</v>
      </c>
      <c r="C411" s="565" t="s">
        <v>124</v>
      </c>
      <c r="D411" s="565" t="s">
        <v>132</v>
      </c>
      <c r="E411" s="565" t="s">
        <v>378</v>
      </c>
      <c r="F411" s="565">
        <v>7100000</v>
      </c>
      <c r="G411" s="565">
        <v>7184437.5800000001</v>
      </c>
      <c r="H411" s="565">
        <v>1</v>
      </c>
      <c r="I411" s="573"/>
      <c r="K411" s="574"/>
    </row>
    <row r="412" spans="2:11" x14ac:dyDescent="0.25">
      <c r="B412" s="565">
        <v>88</v>
      </c>
      <c r="C412" s="565" t="s">
        <v>124</v>
      </c>
      <c r="D412" s="565" t="s">
        <v>132</v>
      </c>
      <c r="E412" s="565" t="s">
        <v>398</v>
      </c>
      <c r="F412" s="565">
        <v>7100000</v>
      </c>
      <c r="G412" s="565">
        <v>7942654.9800000004</v>
      </c>
      <c r="H412" s="565">
        <v>1</v>
      </c>
      <c r="I412" s="573"/>
      <c r="K412" s="574"/>
    </row>
    <row r="413" spans="2:11" x14ac:dyDescent="0.25">
      <c r="B413" s="565">
        <v>88</v>
      </c>
      <c r="C413" s="565" t="s">
        <v>124</v>
      </c>
      <c r="D413" s="565" t="s">
        <v>132</v>
      </c>
      <c r="E413" s="565" t="s">
        <v>77</v>
      </c>
      <c r="F413" s="565">
        <v>6117000</v>
      </c>
      <c r="G413" s="565">
        <v>6291165.7374999998</v>
      </c>
      <c r="H413" s="565">
        <v>4</v>
      </c>
      <c r="I413" s="573"/>
      <c r="K413" s="574"/>
    </row>
    <row r="414" spans="2:11" x14ac:dyDescent="0.25">
      <c r="B414" s="565">
        <v>88</v>
      </c>
      <c r="C414" s="565" t="s">
        <v>124</v>
      </c>
      <c r="D414" s="565" t="s">
        <v>132</v>
      </c>
      <c r="E414" s="565" t="s">
        <v>63</v>
      </c>
      <c r="F414" s="565">
        <v>7087500</v>
      </c>
      <c r="G414" s="565">
        <v>7183622.4649999999</v>
      </c>
      <c r="H414" s="565">
        <v>2</v>
      </c>
      <c r="I414" s="573"/>
      <c r="K414" s="574"/>
    </row>
    <row r="415" spans="2:11" x14ac:dyDescent="0.25">
      <c r="B415" s="565">
        <v>88</v>
      </c>
      <c r="C415" s="565" t="s">
        <v>124</v>
      </c>
      <c r="D415" s="565" t="s">
        <v>132</v>
      </c>
      <c r="E415" s="565" t="s">
        <v>524</v>
      </c>
      <c r="F415" s="565">
        <v>7098000</v>
      </c>
      <c r="G415" s="565">
        <v>7182787.7300000004</v>
      </c>
      <c r="H415" s="565">
        <v>1</v>
      </c>
      <c r="I415" s="573"/>
      <c r="K415" s="574"/>
    </row>
    <row r="416" spans="2:11" x14ac:dyDescent="0.25">
      <c r="B416" s="565">
        <v>88</v>
      </c>
      <c r="C416" s="565" t="s">
        <v>12</v>
      </c>
      <c r="D416" s="565" t="s">
        <v>96</v>
      </c>
      <c r="E416" s="565" t="s">
        <v>258</v>
      </c>
      <c r="F416" s="565">
        <v>7100000</v>
      </c>
      <c r="G416" s="565">
        <v>7184439.1600000001</v>
      </c>
      <c r="H416" s="565">
        <v>1</v>
      </c>
      <c r="I416" s="573"/>
      <c r="K416" s="574"/>
    </row>
    <row r="417" spans="2:11" x14ac:dyDescent="0.25">
      <c r="B417" s="565">
        <v>88</v>
      </c>
      <c r="C417" s="565" t="s">
        <v>65</v>
      </c>
      <c r="D417" s="565" t="s">
        <v>103</v>
      </c>
      <c r="E417" s="565" t="s">
        <v>525</v>
      </c>
      <c r="F417" s="565">
        <v>10650000</v>
      </c>
      <c r="G417" s="565">
        <v>10759912.01</v>
      </c>
      <c r="H417" s="565">
        <v>1</v>
      </c>
      <c r="I417" s="573"/>
      <c r="K417" s="574"/>
    </row>
    <row r="418" spans="2:11" x14ac:dyDescent="0.25">
      <c r="B418" s="565">
        <v>88</v>
      </c>
      <c r="C418" s="565" t="s">
        <v>66</v>
      </c>
      <c r="D418" s="565" t="s">
        <v>66</v>
      </c>
      <c r="E418" s="565" t="s">
        <v>281</v>
      </c>
      <c r="F418" s="565">
        <v>7100000</v>
      </c>
      <c r="G418" s="565">
        <v>7223457.0599999996</v>
      </c>
      <c r="H418" s="565">
        <v>2</v>
      </c>
      <c r="I418" s="573"/>
      <c r="K418" s="574"/>
    </row>
    <row r="419" spans="2:11" x14ac:dyDescent="0.25">
      <c r="B419" s="565">
        <v>88</v>
      </c>
      <c r="C419" s="565" t="s">
        <v>66</v>
      </c>
      <c r="D419" s="565" t="s">
        <v>66</v>
      </c>
      <c r="E419" s="565" t="s">
        <v>463</v>
      </c>
      <c r="F419" s="565">
        <v>7100000</v>
      </c>
      <c r="G419" s="565">
        <v>7184457.2000000002</v>
      </c>
      <c r="H419" s="565">
        <v>1</v>
      </c>
      <c r="I419" s="573"/>
      <c r="K419" s="574"/>
    </row>
    <row r="420" spans="2:11" x14ac:dyDescent="0.25">
      <c r="B420" s="565">
        <v>88</v>
      </c>
      <c r="C420" s="565" t="s">
        <v>66</v>
      </c>
      <c r="D420" s="565" t="s">
        <v>64</v>
      </c>
      <c r="E420" s="565" t="s">
        <v>64</v>
      </c>
      <c r="F420" s="565">
        <v>8283333.3333333302</v>
      </c>
      <c r="G420" s="565">
        <v>8397817.1466666702</v>
      </c>
      <c r="H420" s="565">
        <v>3</v>
      </c>
      <c r="I420" s="573"/>
      <c r="K420" s="574"/>
    </row>
    <row r="421" spans="2:11" x14ac:dyDescent="0.25">
      <c r="B421" s="565">
        <v>88</v>
      </c>
      <c r="C421" s="565" t="s">
        <v>66</v>
      </c>
      <c r="D421" s="565" t="s">
        <v>64</v>
      </c>
      <c r="E421" s="565" t="s">
        <v>396</v>
      </c>
      <c r="F421" s="565">
        <v>6165000</v>
      </c>
      <c r="G421" s="565">
        <v>6286609.2350000003</v>
      </c>
      <c r="H421" s="565">
        <v>4</v>
      </c>
      <c r="I421" s="573"/>
      <c r="K421" s="574"/>
    </row>
    <row r="422" spans="2:11" x14ac:dyDescent="0.25">
      <c r="B422" s="565">
        <v>88</v>
      </c>
      <c r="C422" s="565" t="s">
        <v>66</v>
      </c>
      <c r="D422" s="565" t="s">
        <v>64</v>
      </c>
      <c r="E422" s="565" t="s">
        <v>85</v>
      </c>
      <c r="F422" s="565">
        <v>7100000</v>
      </c>
      <c r="G422" s="565">
        <v>7184457.2000000002</v>
      </c>
      <c r="H422" s="565">
        <v>1</v>
      </c>
      <c r="I422" s="573"/>
      <c r="K422" s="574"/>
    </row>
    <row r="423" spans="2:11" x14ac:dyDescent="0.25">
      <c r="B423" s="565">
        <v>88</v>
      </c>
      <c r="C423" s="565" t="s">
        <v>66</v>
      </c>
      <c r="D423" s="565" t="s">
        <v>64</v>
      </c>
      <c r="E423" s="565" t="s">
        <v>449</v>
      </c>
      <c r="F423" s="565">
        <v>10650000</v>
      </c>
      <c r="G423" s="565">
        <v>10802734.24</v>
      </c>
      <c r="H423" s="565">
        <v>1</v>
      </c>
      <c r="I423" s="573"/>
      <c r="K423" s="574"/>
    </row>
    <row r="424" spans="2:11" x14ac:dyDescent="0.25">
      <c r="B424" s="565">
        <v>88</v>
      </c>
      <c r="C424" s="565" t="s">
        <v>66</v>
      </c>
      <c r="D424" s="565" t="s">
        <v>67</v>
      </c>
      <c r="E424" s="565" t="s">
        <v>144</v>
      </c>
      <c r="F424" s="565">
        <v>6422166.6666666698</v>
      </c>
      <c r="G424" s="565">
        <v>6604237.7549999999</v>
      </c>
      <c r="H424" s="565">
        <v>12</v>
      </c>
      <c r="I424" s="573"/>
      <c r="K424" s="574"/>
    </row>
    <row r="425" spans="2:11" x14ac:dyDescent="0.25">
      <c r="B425" s="565">
        <v>88</v>
      </c>
      <c r="C425" s="565" t="s">
        <v>66</v>
      </c>
      <c r="D425" s="565" t="s">
        <v>67</v>
      </c>
      <c r="E425" s="565" t="s">
        <v>68</v>
      </c>
      <c r="F425" s="565">
        <v>7100000</v>
      </c>
      <c r="G425" s="565">
        <v>7184457.2000000002</v>
      </c>
      <c r="H425" s="565">
        <v>2</v>
      </c>
      <c r="I425" s="573"/>
      <c r="K425" s="574"/>
    </row>
    <row r="426" spans="2:11" x14ac:dyDescent="0.25">
      <c r="B426" s="565">
        <v>88</v>
      </c>
      <c r="C426" s="565" t="s">
        <v>66</v>
      </c>
      <c r="D426" s="565" t="s">
        <v>67</v>
      </c>
      <c r="E426" s="565" t="s">
        <v>483</v>
      </c>
      <c r="F426" s="565">
        <v>7100000</v>
      </c>
      <c r="G426" s="565">
        <v>7184457.2000000002</v>
      </c>
      <c r="H426" s="565">
        <v>2</v>
      </c>
      <c r="I426" s="573"/>
      <c r="K426" s="574"/>
    </row>
    <row r="427" spans="2:11" x14ac:dyDescent="0.25">
      <c r="B427" s="565">
        <v>88</v>
      </c>
      <c r="C427" s="565" t="s">
        <v>66</v>
      </c>
      <c r="D427" s="565" t="s">
        <v>123</v>
      </c>
      <c r="E427" s="565" t="s">
        <v>123</v>
      </c>
      <c r="F427" s="565">
        <v>5913000</v>
      </c>
      <c r="G427" s="565">
        <v>6022209.9933333304</v>
      </c>
      <c r="H427" s="565">
        <v>3</v>
      </c>
      <c r="I427" s="573"/>
      <c r="K427" s="574"/>
    </row>
    <row r="428" spans="2:11" x14ac:dyDescent="0.25">
      <c r="B428" s="565">
        <v>88</v>
      </c>
      <c r="C428" s="565" t="s">
        <v>66</v>
      </c>
      <c r="D428" s="565" t="s">
        <v>86</v>
      </c>
      <c r="E428" s="565" t="s">
        <v>108</v>
      </c>
      <c r="F428" s="565">
        <v>6442625</v>
      </c>
      <c r="G428" s="565">
        <v>6757707.2837500004</v>
      </c>
      <c r="H428" s="565">
        <v>8</v>
      </c>
      <c r="I428" s="573"/>
      <c r="K428" s="574"/>
    </row>
    <row r="429" spans="2:11" x14ac:dyDescent="0.25">
      <c r="B429" s="565">
        <v>88</v>
      </c>
      <c r="C429" s="565" t="s">
        <v>66</v>
      </c>
      <c r="D429" s="565" t="s">
        <v>86</v>
      </c>
      <c r="E429" s="565" t="s">
        <v>471</v>
      </c>
      <c r="F429" s="565">
        <v>8275000</v>
      </c>
      <c r="G429" s="565">
        <v>8367801.0766666699</v>
      </c>
      <c r="H429" s="565">
        <v>3</v>
      </c>
      <c r="I429" s="573"/>
      <c r="K429" s="574"/>
    </row>
    <row r="430" spans="2:11" x14ac:dyDescent="0.25">
      <c r="B430" s="565">
        <v>88</v>
      </c>
      <c r="C430" s="565" t="s">
        <v>66</v>
      </c>
      <c r="D430" s="565" t="s">
        <v>88</v>
      </c>
      <c r="E430" s="565" t="s">
        <v>88</v>
      </c>
      <c r="F430" s="565">
        <v>6935000</v>
      </c>
      <c r="G430" s="565">
        <v>7184457.21</v>
      </c>
      <c r="H430" s="565">
        <v>1</v>
      </c>
      <c r="I430" s="573"/>
      <c r="K430" s="574"/>
    </row>
    <row r="431" spans="2:11" x14ac:dyDescent="0.25">
      <c r="B431" s="565">
        <v>88</v>
      </c>
      <c r="C431" s="565" t="s">
        <v>66</v>
      </c>
      <c r="D431" s="565" t="s">
        <v>69</v>
      </c>
      <c r="E431" s="565" t="s">
        <v>365</v>
      </c>
      <c r="F431" s="565">
        <v>7100000</v>
      </c>
      <c r="G431" s="565">
        <v>7184457.2000000002</v>
      </c>
      <c r="H431" s="565">
        <v>1</v>
      </c>
      <c r="I431" s="573"/>
      <c r="K431" s="574"/>
    </row>
    <row r="432" spans="2:11" x14ac:dyDescent="0.25">
      <c r="B432" s="565">
        <v>88</v>
      </c>
      <c r="C432" s="565" t="s">
        <v>127</v>
      </c>
      <c r="D432" s="565" t="s">
        <v>127</v>
      </c>
      <c r="E432" s="565" t="s">
        <v>367</v>
      </c>
      <c r="F432" s="565">
        <v>7100000</v>
      </c>
      <c r="G432" s="565">
        <v>7218639.7000000002</v>
      </c>
      <c r="H432" s="565">
        <v>1</v>
      </c>
      <c r="I432" s="573"/>
      <c r="K432" s="574"/>
    </row>
    <row r="433" spans="2:11" x14ac:dyDescent="0.25">
      <c r="B433" s="565">
        <v>90</v>
      </c>
      <c r="C433" s="565" t="s">
        <v>124</v>
      </c>
      <c r="D433" s="565" t="s">
        <v>125</v>
      </c>
      <c r="E433" s="565" t="s">
        <v>446</v>
      </c>
      <c r="F433" s="565">
        <v>5942000</v>
      </c>
      <c r="G433" s="565">
        <v>43542000</v>
      </c>
      <c r="H433" s="565">
        <v>1</v>
      </c>
      <c r="I433" s="573"/>
      <c r="K433" s="574"/>
    </row>
    <row r="434" spans="2:11" x14ac:dyDescent="0.25">
      <c r="B434" s="565">
        <v>93</v>
      </c>
      <c r="C434" s="565" t="s">
        <v>124</v>
      </c>
      <c r="D434" s="565" t="s">
        <v>124</v>
      </c>
      <c r="E434" s="565" t="s">
        <v>438</v>
      </c>
      <c r="F434" s="565">
        <v>4597000</v>
      </c>
      <c r="G434" s="565">
        <v>46597000</v>
      </c>
      <c r="H434" s="565">
        <v>1</v>
      </c>
      <c r="I434" s="573"/>
      <c r="K434" s="574"/>
    </row>
    <row r="435" spans="2:11" x14ac:dyDescent="0.25">
      <c r="B435" s="565">
        <v>93</v>
      </c>
      <c r="C435" s="565" t="s">
        <v>124</v>
      </c>
      <c r="D435" s="565" t="s">
        <v>75</v>
      </c>
      <c r="E435" s="565" t="s">
        <v>451</v>
      </c>
      <c r="F435" s="565">
        <v>7045000</v>
      </c>
      <c r="G435" s="565">
        <v>24045000</v>
      </c>
      <c r="H435" s="565">
        <v>1</v>
      </c>
      <c r="I435" s="573"/>
      <c r="K435" s="574"/>
    </row>
    <row r="436" spans="2:11" x14ac:dyDescent="0.25">
      <c r="B436" s="565">
        <v>93</v>
      </c>
      <c r="C436" s="565" t="s">
        <v>124</v>
      </c>
      <c r="D436" s="565" t="s">
        <v>125</v>
      </c>
      <c r="E436" s="565" t="s">
        <v>125</v>
      </c>
      <c r="F436" s="565">
        <v>6551000</v>
      </c>
      <c r="G436" s="565">
        <v>22975000</v>
      </c>
      <c r="H436" s="565">
        <v>1</v>
      </c>
      <c r="I436" s="573"/>
      <c r="K436" s="574"/>
    </row>
    <row r="437" spans="2:11" x14ac:dyDescent="0.25">
      <c r="B437" s="565">
        <v>93</v>
      </c>
      <c r="C437" s="565" t="s">
        <v>124</v>
      </c>
      <c r="D437" s="565" t="s">
        <v>452</v>
      </c>
      <c r="E437" s="565" t="s">
        <v>453</v>
      </c>
      <c r="F437" s="565">
        <v>7055000</v>
      </c>
      <c r="G437" s="565">
        <v>14650000</v>
      </c>
      <c r="H437" s="565">
        <v>1</v>
      </c>
      <c r="I437" s="573"/>
      <c r="K437" s="574"/>
    </row>
    <row r="438" spans="2:11" x14ac:dyDescent="0.25">
      <c r="B438" s="565">
        <v>93</v>
      </c>
      <c r="C438" s="565" t="s">
        <v>124</v>
      </c>
      <c r="D438" s="565" t="s">
        <v>98</v>
      </c>
      <c r="E438" s="565" t="s">
        <v>377</v>
      </c>
      <c r="F438" s="565">
        <v>6583000</v>
      </c>
      <c r="G438" s="565">
        <v>23950000</v>
      </c>
      <c r="H438" s="565">
        <v>1</v>
      </c>
      <c r="I438" s="573"/>
      <c r="K438" s="574"/>
    </row>
    <row r="439" spans="2:11" x14ac:dyDescent="0.25">
      <c r="B439" s="565">
        <v>93</v>
      </c>
      <c r="C439" s="565" t="s">
        <v>124</v>
      </c>
      <c r="D439" s="565" t="s">
        <v>98</v>
      </c>
      <c r="E439" s="565" t="s">
        <v>358</v>
      </c>
      <c r="F439" s="565">
        <v>6013000</v>
      </c>
      <c r="G439" s="565">
        <v>40437000</v>
      </c>
      <c r="H439" s="565">
        <v>2</v>
      </c>
      <c r="I439" s="573"/>
      <c r="K439" s="574"/>
    </row>
    <row r="440" spans="2:11" x14ac:dyDescent="0.25">
      <c r="B440" s="565">
        <v>93</v>
      </c>
      <c r="C440" s="565" t="s">
        <v>124</v>
      </c>
      <c r="D440" s="565" t="s">
        <v>505</v>
      </c>
      <c r="E440" s="565" t="s">
        <v>526</v>
      </c>
      <c r="F440" s="565">
        <v>5141000</v>
      </c>
      <c r="G440" s="565">
        <v>37209000</v>
      </c>
      <c r="H440" s="565">
        <v>1</v>
      </c>
      <c r="I440" s="573"/>
      <c r="K440" s="574"/>
    </row>
    <row r="441" spans="2:11" x14ac:dyDescent="0.25">
      <c r="B441" s="565">
        <v>93</v>
      </c>
      <c r="C441" s="565" t="s">
        <v>124</v>
      </c>
      <c r="D441" s="565" t="s">
        <v>505</v>
      </c>
      <c r="E441" s="565" t="s">
        <v>506</v>
      </c>
      <c r="F441" s="565">
        <v>5910000</v>
      </c>
      <c r="G441" s="565">
        <v>41032000</v>
      </c>
      <c r="H441" s="565">
        <v>1</v>
      </c>
      <c r="I441" s="573"/>
      <c r="K441" s="574"/>
    </row>
    <row r="442" spans="2:11" x14ac:dyDescent="0.25">
      <c r="B442" s="565">
        <v>93</v>
      </c>
      <c r="C442" s="565" t="s">
        <v>124</v>
      </c>
      <c r="D442" s="565" t="s">
        <v>480</v>
      </c>
      <c r="E442" s="565" t="s">
        <v>527</v>
      </c>
      <c r="F442" s="565">
        <v>4629000</v>
      </c>
      <c r="G442" s="565">
        <v>49629938.109999999</v>
      </c>
      <c r="H442" s="565">
        <v>1</v>
      </c>
      <c r="I442" s="573"/>
      <c r="K442" s="574"/>
    </row>
    <row r="443" spans="2:11" x14ac:dyDescent="0.25">
      <c r="B443" s="565">
        <v>93</v>
      </c>
      <c r="C443" s="565" t="s">
        <v>124</v>
      </c>
      <c r="D443" s="565" t="s">
        <v>507</v>
      </c>
      <c r="E443" s="565" t="s">
        <v>517</v>
      </c>
      <c r="F443" s="565">
        <v>6231000</v>
      </c>
      <c r="G443" s="565">
        <v>33900000</v>
      </c>
      <c r="H443" s="565">
        <v>1</v>
      </c>
      <c r="I443" s="573"/>
      <c r="K443" s="574"/>
    </row>
    <row r="444" spans="2:11" x14ac:dyDescent="0.25">
      <c r="B444" s="565">
        <v>93</v>
      </c>
      <c r="C444" s="565" t="s">
        <v>124</v>
      </c>
      <c r="D444" s="565" t="s">
        <v>399</v>
      </c>
      <c r="E444" s="565" t="s">
        <v>466</v>
      </c>
      <c r="F444" s="565">
        <v>4981000</v>
      </c>
      <c r="G444" s="565">
        <v>39318326.130000003</v>
      </c>
      <c r="H444" s="565">
        <v>1</v>
      </c>
      <c r="I444" s="573"/>
      <c r="K444" s="574"/>
    </row>
    <row r="445" spans="2:11" x14ac:dyDescent="0.25">
      <c r="B445" s="565">
        <v>93</v>
      </c>
      <c r="C445" s="565" t="s">
        <v>124</v>
      </c>
      <c r="D445" s="565" t="s">
        <v>399</v>
      </c>
      <c r="E445" s="565" t="s">
        <v>485</v>
      </c>
      <c r="F445" s="565">
        <v>5366000</v>
      </c>
      <c r="G445" s="565">
        <v>51600000</v>
      </c>
      <c r="H445" s="565">
        <v>1</v>
      </c>
      <c r="I445" s="573"/>
      <c r="K445" s="574"/>
    </row>
    <row r="446" spans="2:11" x14ac:dyDescent="0.25">
      <c r="B446" s="565">
        <v>93</v>
      </c>
      <c r="C446" s="565" t="s">
        <v>124</v>
      </c>
      <c r="D446" s="565" t="s">
        <v>132</v>
      </c>
      <c r="E446" s="565" t="s">
        <v>99</v>
      </c>
      <c r="F446" s="565">
        <v>6466333.3333333302</v>
      </c>
      <c r="G446" s="565">
        <v>20233333.333333299</v>
      </c>
      <c r="H446" s="565">
        <v>3</v>
      </c>
      <c r="I446" s="573"/>
      <c r="K446" s="574"/>
    </row>
    <row r="447" spans="2:11" x14ac:dyDescent="0.25">
      <c r="B447" s="565">
        <v>93</v>
      </c>
      <c r="C447" s="565" t="s">
        <v>124</v>
      </c>
      <c r="D447" s="565" t="s">
        <v>132</v>
      </c>
      <c r="E447" s="565" t="s">
        <v>76</v>
      </c>
      <c r="F447" s="565">
        <v>6795500</v>
      </c>
      <c r="G447" s="565">
        <v>25115633.155000001</v>
      </c>
      <c r="H447" s="565">
        <v>2</v>
      </c>
      <c r="I447" s="573"/>
      <c r="K447" s="574"/>
    </row>
    <row r="448" spans="2:11" x14ac:dyDescent="0.25">
      <c r="B448" s="565">
        <v>93</v>
      </c>
      <c r="C448" s="565" t="s">
        <v>124</v>
      </c>
      <c r="D448" s="565" t="s">
        <v>132</v>
      </c>
      <c r="E448" s="565" t="s">
        <v>137</v>
      </c>
      <c r="F448" s="565">
        <v>6167000</v>
      </c>
      <c r="G448" s="565">
        <v>23207561.23</v>
      </c>
      <c r="H448" s="565">
        <v>1</v>
      </c>
      <c r="I448" s="573"/>
      <c r="K448" s="574"/>
    </row>
    <row r="449" spans="2:11" x14ac:dyDescent="0.25">
      <c r="B449" s="565">
        <v>93</v>
      </c>
      <c r="C449" s="565" t="s">
        <v>11</v>
      </c>
      <c r="D449" s="565" t="s">
        <v>11</v>
      </c>
      <c r="E449" s="565" t="s">
        <v>11</v>
      </c>
      <c r="F449" s="565">
        <v>4661000</v>
      </c>
      <c r="G449" s="565">
        <v>33169101.969999999</v>
      </c>
      <c r="H449" s="565">
        <v>1</v>
      </c>
      <c r="I449" s="573"/>
      <c r="K449" s="574"/>
    </row>
    <row r="450" spans="2:11" x14ac:dyDescent="0.25">
      <c r="B450" s="565">
        <v>93</v>
      </c>
      <c r="C450" s="565" t="s">
        <v>11</v>
      </c>
      <c r="D450" s="565" t="s">
        <v>11</v>
      </c>
      <c r="E450" s="565" t="s">
        <v>91</v>
      </c>
      <c r="F450" s="565">
        <v>6359000</v>
      </c>
      <c r="G450" s="565">
        <v>44100000</v>
      </c>
      <c r="H450" s="565">
        <v>1</v>
      </c>
      <c r="I450" s="573"/>
      <c r="K450" s="574"/>
    </row>
    <row r="451" spans="2:11" x14ac:dyDescent="0.25">
      <c r="B451" s="565">
        <v>93</v>
      </c>
      <c r="C451" s="565" t="s">
        <v>11</v>
      </c>
      <c r="D451" s="565" t="s">
        <v>11</v>
      </c>
      <c r="E451" s="565" t="s">
        <v>258</v>
      </c>
      <c r="F451" s="565">
        <v>5398000</v>
      </c>
      <c r="G451" s="565">
        <v>33846747.82</v>
      </c>
      <c r="H451" s="565">
        <v>1</v>
      </c>
      <c r="I451" s="573"/>
      <c r="K451" s="574"/>
    </row>
    <row r="452" spans="2:11" x14ac:dyDescent="0.25">
      <c r="B452" s="565">
        <v>93</v>
      </c>
      <c r="C452" s="565" t="s">
        <v>11</v>
      </c>
      <c r="D452" s="565" t="s">
        <v>11</v>
      </c>
      <c r="E452" s="565" t="s">
        <v>78</v>
      </c>
      <c r="F452" s="565">
        <v>4789000</v>
      </c>
      <c r="G452" s="565">
        <v>49507760</v>
      </c>
      <c r="H452" s="565">
        <v>1</v>
      </c>
      <c r="I452" s="573"/>
      <c r="K452" s="574"/>
    </row>
    <row r="453" spans="2:11" x14ac:dyDescent="0.25">
      <c r="B453" s="565">
        <v>93</v>
      </c>
      <c r="C453" s="565" t="s">
        <v>11</v>
      </c>
      <c r="D453" s="565" t="s">
        <v>11</v>
      </c>
      <c r="E453" s="565" t="s">
        <v>472</v>
      </c>
      <c r="F453" s="565">
        <v>5525666.6666666698</v>
      </c>
      <c r="G453" s="565">
        <v>37459680.873333298</v>
      </c>
      <c r="H453" s="565">
        <v>3</v>
      </c>
      <c r="I453" s="573"/>
      <c r="K453" s="574"/>
    </row>
    <row r="454" spans="2:11" x14ac:dyDescent="0.25">
      <c r="B454" s="565">
        <v>93</v>
      </c>
      <c r="C454" s="565" t="s">
        <v>11</v>
      </c>
      <c r="D454" s="565" t="s">
        <v>126</v>
      </c>
      <c r="E454" s="565" t="s">
        <v>338</v>
      </c>
      <c r="F454" s="565">
        <v>6967000</v>
      </c>
      <c r="G454" s="565">
        <v>22025341.670000002</v>
      </c>
      <c r="H454" s="565">
        <v>1</v>
      </c>
      <c r="I454" s="573"/>
      <c r="K454" s="574"/>
    </row>
    <row r="455" spans="2:11" x14ac:dyDescent="0.25">
      <c r="B455" s="565">
        <v>93</v>
      </c>
      <c r="C455" s="565" t="s">
        <v>11</v>
      </c>
      <c r="D455" s="565" t="s">
        <v>126</v>
      </c>
      <c r="E455" s="565" t="s">
        <v>315</v>
      </c>
      <c r="F455" s="565">
        <v>6519000</v>
      </c>
      <c r="G455" s="565">
        <v>13108869.970000001</v>
      </c>
      <c r="H455" s="565">
        <v>1</v>
      </c>
      <c r="I455" s="573"/>
      <c r="K455" s="574"/>
    </row>
    <row r="456" spans="2:11" x14ac:dyDescent="0.25">
      <c r="B456" s="565">
        <v>93</v>
      </c>
      <c r="C456" s="565" t="s">
        <v>11</v>
      </c>
      <c r="D456" s="565" t="s">
        <v>79</v>
      </c>
      <c r="E456" s="565" t="s">
        <v>124</v>
      </c>
      <c r="F456" s="565">
        <v>6326500</v>
      </c>
      <c r="G456" s="565">
        <v>17842208.57</v>
      </c>
      <c r="H456" s="565">
        <v>2</v>
      </c>
      <c r="I456" s="573"/>
      <c r="K456" s="574"/>
    </row>
    <row r="457" spans="2:11" x14ac:dyDescent="0.25">
      <c r="B457" s="565">
        <v>93</v>
      </c>
      <c r="C457" s="565" t="s">
        <v>11</v>
      </c>
      <c r="D457" s="565" t="s">
        <v>79</v>
      </c>
      <c r="E457" s="565" t="s">
        <v>392</v>
      </c>
      <c r="F457" s="565">
        <v>5333333.3333333302</v>
      </c>
      <c r="G457" s="565">
        <v>39289565.8866667</v>
      </c>
      <c r="H457" s="565">
        <v>3</v>
      </c>
      <c r="I457" s="573"/>
      <c r="K457" s="574"/>
    </row>
    <row r="458" spans="2:11" x14ac:dyDescent="0.25">
      <c r="B458" s="565">
        <v>93</v>
      </c>
      <c r="C458" s="565" t="s">
        <v>11</v>
      </c>
      <c r="D458" s="565" t="s">
        <v>79</v>
      </c>
      <c r="E458" s="565" t="s">
        <v>143</v>
      </c>
      <c r="F458" s="565">
        <v>6807000</v>
      </c>
      <c r="G458" s="565">
        <v>20235888.129999999</v>
      </c>
      <c r="H458" s="565">
        <v>1</v>
      </c>
      <c r="I458" s="573"/>
      <c r="K458" s="574"/>
    </row>
    <row r="459" spans="2:11" x14ac:dyDescent="0.25">
      <c r="B459" s="565">
        <v>93</v>
      </c>
      <c r="C459" s="565" t="s">
        <v>11</v>
      </c>
      <c r="D459" s="565" t="s">
        <v>79</v>
      </c>
      <c r="E459" s="565" t="s">
        <v>391</v>
      </c>
      <c r="F459" s="565">
        <v>4533000</v>
      </c>
      <c r="G459" s="565">
        <v>50910000</v>
      </c>
      <c r="H459" s="565">
        <v>1</v>
      </c>
      <c r="I459" s="573"/>
      <c r="K459" s="574"/>
    </row>
    <row r="460" spans="2:11" x14ac:dyDescent="0.25">
      <c r="B460" s="565">
        <v>93</v>
      </c>
      <c r="C460" s="565" t="s">
        <v>11</v>
      </c>
      <c r="D460" s="565" t="s">
        <v>320</v>
      </c>
      <c r="E460" s="565" t="s">
        <v>469</v>
      </c>
      <c r="F460" s="565">
        <v>7070000</v>
      </c>
      <c r="G460" s="565">
        <v>18260000</v>
      </c>
      <c r="H460" s="565">
        <v>1</v>
      </c>
      <c r="I460" s="573"/>
      <c r="K460" s="574"/>
    </row>
    <row r="461" spans="2:11" x14ac:dyDescent="0.25">
      <c r="B461" s="565">
        <v>93</v>
      </c>
      <c r="C461" s="565" t="s">
        <v>11</v>
      </c>
      <c r="D461" s="565" t="s">
        <v>80</v>
      </c>
      <c r="E461" s="565" t="s">
        <v>80</v>
      </c>
      <c r="F461" s="565">
        <v>4789000</v>
      </c>
      <c r="G461" s="565">
        <v>31400000</v>
      </c>
      <c r="H461" s="565">
        <v>1</v>
      </c>
      <c r="I461" s="573"/>
      <c r="K461" s="574"/>
    </row>
    <row r="462" spans="2:11" x14ac:dyDescent="0.25">
      <c r="B462" s="565">
        <v>93</v>
      </c>
      <c r="C462" s="565" t="s">
        <v>11</v>
      </c>
      <c r="D462" s="565" t="s">
        <v>80</v>
      </c>
      <c r="E462" s="565" t="s">
        <v>235</v>
      </c>
      <c r="F462" s="565">
        <v>5109000</v>
      </c>
      <c r="G462" s="565">
        <v>29065600.079999998</v>
      </c>
      <c r="H462" s="565">
        <v>1</v>
      </c>
      <c r="I462" s="573"/>
      <c r="K462" s="574"/>
    </row>
    <row r="463" spans="2:11" x14ac:dyDescent="0.25">
      <c r="B463" s="565">
        <v>93</v>
      </c>
      <c r="C463" s="565" t="s">
        <v>11</v>
      </c>
      <c r="D463" s="565" t="s">
        <v>261</v>
      </c>
      <c r="E463" s="565" t="s">
        <v>64</v>
      </c>
      <c r="F463" s="565">
        <v>7040000</v>
      </c>
      <c r="G463" s="565">
        <v>22475787.579999998</v>
      </c>
      <c r="H463" s="565">
        <v>1</v>
      </c>
      <c r="I463" s="573"/>
      <c r="K463" s="574"/>
    </row>
    <row r="464" spans="2:11" x14ac:dyDescent="0.25">
      <c r="B464" s="565">
        <v>93</v>
      </c>
      <c r="C464" s="565" t="s">
        <v>11</v>
      </c>
      <c r="D464" s="565" t="s">
        <v>261</v>
      </c>
      <c r="E464" s="565" t="s">
        <v>82</v>
      </c>
      <c r="F464" s="565">
        <v>7075000</v>
      </c>
      <c r="G464" s="565">
        <v>17500000</v>
      </c>
      <c r="H464" s="565">
        <v>1</v>
      </c>
      <c r="I464" s="573"/>
      <c r="K464" s="574"/>
    </row>
    <row r="465" spans="2:11" x14ac:dyDescent="0.25">
      <c r="B465" s="565">
        <v>93</v>
      </c>
      <c r="C465" s="565" t="s">
        <v>11</v>
      </c>
      <c r="D465" s="565" t="s">
        <v>261</v>
      </c>
      <c r="E465" s="565" t="s">
        <v>423</v>
      </c>
      <c r="F465" s="565">
        <v>7010000</v>
      </c>
      <c r="G465" s="565">
        <v>15747000</v>
      </c>
      <c r="H465" s="565">
        <v>1</v>
      </c>
      <c r="I465" s="573"/>
      <c r="K465" s="574"/>
    </row>
    <row r="466" spans="2:11" x14ac:dyDescent="0.25">
      <c r="B466" s="565">
        <v>93</v>
      </c>
      <c r="C466" s="565" t="s">
        <v>11</v>
      </c>
      <c r="D466" s="565" t="s">
        <v>267</v>
      </c>
      <c r="E466" s="565" t="s">
        <v>77</v>
      </c>
      <c r="F466" s="565">
        <v>4629000</v>
      </c>
      <c r="G466" s="565">
        <v>38200000</v>
      </c>
      <c r="H466" s="565">
        <v>1</v>
      </c>
      <c r="I466" s="573"/>
      <c r="K466" s="574"/>
    </row>
    <row r="467" spans="2:11" x14ac:dyDescent="0.25">
      <c r="B467" s="565">
        <v>93</v>
      </c>
      <c r="C467" s="565" t="s">
        <v>11</v>
      </c>
      <c r="D467" s="565" t="s">
        <v>267</v>
      </c>
      <c r="E467" s="565" t="s">
        <v>78</v>
      </c>
      <c r="F467" s="565">
        <v>7065000</v>
      </c>
      <c r="G467" s="565">
        <v>16817257.370000001</v>
      </c>
      <c r="H467" s="565">
        <v>1</v>
      </c>
      <c r="I467" s="573"/>
      <c r="K467" s="574"/>
    </row>
    <row r="468" spans="2:11" x14ac:dyDescent="0.25">
      <c r="B468" s="565">
        <v>93</v>
      </c>
      <c r="C468" s="565" t="s">
        <v>11</v>
      </c>
      <c r="D468" s="565" t="s">
        <v>269</v>
      </c>
      <c r="E468" s="565" t="s">
        <v>269</v>
      </c>
      <c r="F468" s="565">
        <v>7015000</v>
      </c>
      <c r="G468" s="565">
        <v>17818479</v>
      </c>
      <c r="H468" s="565">
        <v>1</v>
      </c>
      <c r="I468" s="573"/>
      <c r="K468" s="574"/>
    </row>
    <row r="469" spans="2:11" x14ac:dyDescent="0.25">
      <c r="B469" s="565">
        <v>93</v>
      </c>
      <c r="C469" s="565" t="s">
        <v>11</v>
      </c>
      <c r="D469" s="565" t="s">
        <v>100</v>
      </c>
      <c r="E469" s="565" t="s">
        <v>116</v>
      </c>
      <c r="F469" s="565">
        <v>5948333.3333333302</v>
      </c>
      <c r="G469" s="565">
        <v>24433359.533333302</v>
      </c>
      <c r="H469" s="565">
        <v>3</v>
      </c>
      <c r="I469" s="573"/>
      <c r="K469" s="574"/>
    </row>
    <row r="470" spans="2:11" x14ac:dyDescent="0.25">
      <c r="B470" s="565">
        <v>93</v>
      </c>
      <c r="C470" s="565" t="s">
        <v>11</v>
      </c>
      <c r="D470" s="565" t="s">
        <v>100</v>
      </c>
      <c r="E470" s="565" t="s">
        <v>117</v>
      </c>
      <c r="F470" s="565">
        <v>5942000</v>
      </c>
      <c r="G470" s="565">
        <v>15772894.310000001</v>
      </c>
      <c r="H470" s="565">
        <v>1</v>
      </c>
      <c r="I470" s="573"/>
      <c r="K470" s="574"/>
    </row>
    <row r="471" spans="2:11" x14ac:dyDescent="0.25">
      <c r="B471" s="565">
        <v>93</v>
      </c>
      <c r="C471" s="565" t="s">
        <v>11</v>
      </c>
      <c r="D471" s="565" t="s">
        <v>100</v>
      </c>
      <c r="E471" s="565" t="s">
        <v>133</v>
      </c>
      <c r="F471" s="565">
        <v>7020000</v>
      </c>
      <c r="G471" s="565">
        <v>18000544.57</v>
      </c>
      <c r="H471" s="565">
        <v>1</v>
      </c>
      <c r="I471" s="573"/>
      <c r="K471" s="574"/>
    </row>
    <row r="472" spans="2:11" x14ac:dyDescent="0.25">
      <c r="B472" s="565">
        <v>93</v>
      </c>
      <c r="C472" s="565" t="s">
        <v>11</v>
      </c>
      <c r="D472" s="565" t="s">
        <v>100</v>
      </c>
      <c r="E472" s="565" t="s">
        <v>333</v>
      </c>
      <c r="F472" s="565">
        <v>7015000</v>
      </c>
      <c r="G472" s="565">
        <v>14051067.390000001</v>
      </c>
      <c r="H472" s="565">
        <v>2</v>
      </c>
      <c r="I472" s="573"/>
      <c r="K472" s="574"/>
    </row>
    <row r="473" spans="2:11" x14ac:dyDescent="0.25">
      <c r="B473" s="565">
        <v>93</v>
      </c>
      <c r="C473" s="565" t="s">
        <v>11</v>
      </c>
      <c r="D473" s="565" t="s">
        <v>100</v>
      </c>
      <c r="E473" s="565" t="s">
        <v>120</v>
      </c>
      <c r="F473" s="565">
        <v>4757000</v>
      </c>
      <c r="G473" s="565">
        <v>24037562.73</v>
      </c>
      <c r="H473" s="565">
        <v>1</v>
      </c>
      <c r="I473" s="573"/>
      <c r="K473" s="574"/>
    </row>
    <row r="474" spans="2:11" x14ac:dyDescent="0.25">
      <c r="B474" s="565">
        <v>93</v>
      </c>
      <c r="C474" s="565" t="s">
        <v>11</v>
      </c>
      <c r="D474" s="565" t="s">
        <v>325</v>
      </c>
      <c r="E474" s="565" t="s">
        <v>77</v>
      </c>
      <c r="F474" s="565">
        <v>6711000</v>
      </c>
      <c r="G474" s="565">
        <v>18659897.68</v>
      </c>
      <c r="H474" s="565">
        <v>1</v>
      </c>
      <c r="I474" s="573"/>
      <c r="K474" s="574"/>
    </row>
    <row r="475" spans="2:11" x14ac:dyDescent="0.25">
      <c r="B475" s="565">
        <v>93</v>
      </c>
      <c r="C475" s="565" t="s">
        <v>11</v>
      </c>
      <c r="D475" s="565" t="s">
        <v>325</v>
      </c>
      <c r="E475" s="565" t="s">
        <v>491</v>
      </c>
      <c r="F475" s="565">
        <v>7015000</v>
      </c>
      <c r="G475" s="565">
        <v>19945502.609999999</v>
      </c>
      <c r="H475" s="565">
        <v>1</v>
      </c>
      <c r="I475" s="573"/>
      <c r="K475" s="574"/>
    </row>
    <row r="476" spans="2:11" x14ac:dyDescent="0.25">
      <c r="B476" s="565">
        <v>93</v>
      </c>
      <c r="C476" s="565" t="s">
        <v>13</v>
      </c>
      <c r="D476" s="565" t="s">
        <v>13</v>
      </c>
      <c r="E476" s="565" t="s">
        <v>422</v>
      </c>
      <c r="F476" s="565">
        <v>6775000</v>
      </c>
      <c r="G476" s="565">
        <v>61450000</v>
      </c>
      <c r="H476" s="565">
        <v>1</v>
      </c>
      <c r="I476" s="573"/>
      <c r="K476" s="574"/>
    </row>
    <row r="477" spans="2:11" x14ac:dyDescent="0.25">
      <c r="B477" s="565">
        <v>93</v>
      </c>
      <c r="C477" s="565" t="s">
        <v>13</v>
      </c>
      <c r="D477" s="565" t="s">
        <v>393</v>
      </c>
      <c r="E477" s="565" t="s">
        <v>77</v>
      </c>
      <c r="F477" s="565">
        <v>5109000</v>
      </c>
      <c r="G477" s="565">
        <v>41914688.109999999</v>
      </c>
      <c r="H477" s="565">
        <v>1</v>
      </c>
      <c r="I477" s="573"/>
      <c r="K477" s="574"/>
    </row>
    <row r="478" spans="2:11" x14ac:dyDescent="0.25">
      <c r="B478" s="565">
        <v>93</v>
      </c>
      <c r="C478" s="565" t="s">
        <v>13</v>
      </c>
      <c r="D478" s="565" t="s">
        <v>129</v>
      </c>
      <c r="E478" s="565" t="s">
        <v>113</v>
      </c>
      <c r="F478" s="565">
        <v>6609500</v>
      </c>
      <c r="G478" s="565">
        <v>15235670</v>
      </c>
      <c r="H478" s="565">
        <v>2</v>
      </c>
      <c r="I478" s="573"/>
      <c r="K478" s="574"/>
    </row>
    <row r="479" spans="2:11" x14ac:dyDescent="0.25">
      <c r="B479" s="565">
        <v>93</v>
      </c>
      <c r="C479" s="565" t="s">
        <v>13</v>
      </c>
      <c r="D479" s="565" t="s">
        <v>129</v>
      </c>
      <c r="E479" s="565" t="s">
        <v>114</v>
      </c>
      <c r="F479" s="565">
        <v>6839000</v>
      </c>
      <c r="G479" s="565">
        <v>17150000</v>
      </c>
      <c r="H479" s="565">
        <v>1</v>
      </c>
      <c r="I479" s="573"/>
      <c r="K479" s="574"/>
    </row>
    <row r="480" spans="2:11" x14ac:dyDescent="0.25">
      <c r="B480" s="565">
        <v>93</v>
      </c>
      <c r="C480" s="565" t="s">
        <v>65</v>
      </c>
      <c r="D480" s="565" t="s">
        <v>103</v>
      </c>
      <c r="E480" s="565" t="s">
        <v>103</v>
      </c>
      <c r="F480" s="565">
        <v>5045000</v>
      </c>
      <c r="G480" s="565">
        <v>7465741.4900000002</v>
      </c>
      <c r="H480" s="565">
        <v>1</v>
      </c>
      <c r="I480" s="573"/>
      <c r="K480" s="574"/>
    </row>
    <row r="481" spans="2:11" x14ac:dyDescent="0.25">
      <c r="B481" s="565">
        <v>93</v>
      </c>
      <c r="C481" s="565" t="s">
        <v>65</v>
      </c>
      <c r="D481" s="565" t="s">
        <v>103</v>
      </c>
      <c r="E481" s="565" t="s">
        <v>525</v>
      </c>
      <c r="F481" s="565">
        <v>7000000</v>
      </c>
      <c r="G481" s="565">
        <v>17670000.809999999</v>
      </c>
      <c r="H481" s="565">
        <v>1</v>
      </c>
      <c r="I481" s="573"/>
      <c r="K481" s="574"/>
    </row>
    <row r="482" spans="2:11" x14ac:dyDescent="0.25">
      <c r="B482" s="565">
        <v>93</v>
      </c>
      <c r="C482" s="565" t="s">
        <v>65</v>
      </c>
      <c r="D482" s="565" t="s">
        <v>259</v>
      </c>
      <c r="E482" s="565" t="s">
        <v>259</v>
      </c>
      <c r="F482" s="565">
        <v>7030000</v>
      </c>
      <c r="G482" s="565">
        <v>16924797.289999999</v>
      </c>
      <c r="H482" s="565">
        <v>1</v>
      </c>
      <c r="I482" s="573"/>
      <c r="K482" s="574"/>
    </row>
    <row r="483" spans="2:11" x14ac:dyDescent="0.25">
      <c r="B483" s="565">
        <v>93</v>
      </c>
      <c r="C483" s="565" t="s">
        <v>66</v>
      </c>
      <c r="D483" s="565" t="s">
        <v>66</v>
      </c>
      <c r="E483" s="565" t="s">
        <v>366</v>
      </c>
      <c r="F483" s="565">
        <v>6807000</v>
      </c>
      <c r="G483" s="565">
        <v>20971000</v>
      </c>
      <c r="H483" s="565">
        <v>1</v>
      </c>
      <c r="I483" s="573"/>
      <c r="K483" s="574"/>
    </row>
    <row r="484" spans="2:11" x14ac:dyDescent="0.25">
      <c r="B484" s="565">
        <v>93</v>
      </c>
      <c r="C484" s="565" t="s">
        <v>66</v>
      </c>
      <c r="D484" s="565" t="s">
        <v>66</v>
      </c>
      <c r="E484" s="565" t="s">
        <v>457</v>
      </c>
      <c r="F484" s="565">
        <v>6391000</v>
      </c>
      <c r="G484" s="565">
        <v>14638073.48</v>
      </c>
      <c r="H484" s="565">
        <v>1</v>
      </c>
      <c r="I484" s="573"/>
      <c r="K484" s="574"/>
    </row>
    <row r="485" spans="2:11" x14ac:dyDescent="0.25">
      <c r="B485" s="565">
        <v>93</v>
      </c>
      <c r="C485" s="565" t="s">
        <v>66</v>
      </c>
      <c r="D485" s="565" t="s">
        <v>88</v>
      </c>
      <c r="E485" s="565" t="s">
        <v>88</v>
      </c>
      <c r="F485" s="565">
        <v>7020000</v>
      </c>
      <c r="G485" s="565">
        <v>19748486.879999999</v>
      </c>
      <c r="H485" s="565">
        <v>1</v>
      </c>
      <c r="I485" s="573"/>
      <c r="K485" s="574"/>
    </row>
    <row r="486" spans="2:11" x14ac:dyDescent="0.25">
      <c r="B486" s="565">
        <v>93</v>
      </c>
      <c r="C486" s="565" t="s">
        <v>127</v>
      </c>
      <c r="D486" s="565" t="s">
        <v>130</v>
      </c>
      <c r="E486" s="565" t="s">
        <v>142</v>
      </c>
      <c r="F486" s="565">
        <v>6583000</v>
      </c>
      <c r="G486" s="565">
        <v>20794449.335000001</v>
      </c>
      <c r="H486" s="565">
        <v>2</v>
      </c>
      <c r="I486" s="573"/>
      <c r="K486" s="574"/>
    </row>
    <row r="487" spans="2:11" x14ac:dyDescent="0.25">
      <c r="B487" s="565">
        <v>93</v>
      </c>
      <c r="C487" s="565" t="s">
        <v>127</v>
      </c>
      <c r="D487" s="565" t="s">
        <v>130</v>
      </c>
      <c r="E487" s="565" t="s">
        <v>128</v>
      </c>
      <c r="F487" s="565">
        <v>7050000</v>
      </c>
      <c r="G487" s="565">
        <v>18150000</v>
      </c>
      <c r="H487" s="565">
        <v>1</v>
      </c>
      <c r="I487" s="573"/>
      <c r="K487" s="574"/>
    </row>
    <row r="488" spans="2:11" x14ac:dyDescent="0.25">
      <c r="B488" s="565">
        <v>93</v>
      </c>
      <c r="C488" s="565" t="s">
        <v>127</v>
      </c>
      <c r="D488" s="565" t="s">
        <v>130</v>
      </c>
      <c r="E488" s="565" t="s">
        <v>72</v>
      </c>
      <c r="F488" s="565">
        <v>5686000</v>
      </c>
      <c r="G488" s="565">
        <v>14096339.890000001</v>
      </c>
      <c r="H488" s="565">
        <v>1</v>
      </c>
      <c r="I488" s="573"/>
      <c r="K488" s="574"/>
    </row>
    <row r="489" spans="2:11" x14ac:dyDescent="0.25">
      <c r="B489" s="565">
        <v>93</v>
      </c>
      <c r="C489" s="565" t="s">
        <v>127</v>
      </c>
      <c r="D489" s="565" t="s">
        <v>131</v>
      </c>
      <c r="E489" s="565" t="s">
        <v>131</v>
      </c>
      <c r="F489" s="565">
        <v>7045000</v>
      </c>
      <c r="G489" s="565">
        <v>15300000</v>
      </c>
      <c r="H489" s="565">
        <v>1</v>
      </c>
      <c r="I489" s="573"/>
      <c r="K489" s="574"/>
    </row>
    <row r="490" spans="2:11" x14ac:dyDescent="0.25">
      <c r="B490" s="565">
        <v>94</v>
      </c>
      <c r="C490" s="565" t="s">
        <v>11</v>
      </c>
      <c r="D490" s="565" t="s">
        <v>11</v>
      </c>
      <c r="E490" s="565" t="s">
        <v>78</v>
      </c>
      <c r="F490" s="565">
        <v>5269000</v>
      </c>
      <c r="G490" s="565">
        <v>58428850</v>
      </c>
      <c r="H490" s="565">
        <v>1</v>
      </c>
      <c r="I490" s="573"/>
      <c r="K490" s="574"/>
    </row>
    <row r="491" spans="2:11" x14ac:dyDescent="0.25">
      <c r="B491" s="565">
        <v>96</v>
      </c>
      <c r="C491" s="565" t="s">
        <v>124</v>
      </c>
      <c r="D491" s="565" t="s">
        <v>124</v>
      </c>
      <c r="E491" s="565" t="s">
        <v>528</v>
      </c>
      <c r="F491" s="565">
        <v>10650000</v>
      </c>
      <c r="G491" s="565">
        <v>10948915</v>
      </c>
      <c r="H491" s="565">
        <v>1</v>
      </c>
      <c r="I491" s="573"/>
      <c r="K491" s="574"/>
    </row>
    <row r="492" spans="2:11" x14ac:dyDescent="0.25">
      <c r="B492" s="565">
        <v>96</v>
      </c>
      <c r="C492" s="565" t="s">
        <v>124</v>
      </c>
      <c r="D492" s="565" t="s">
        <v>75</v>
      </c>
      <c r="E492" s="565" t="s">
        <v>235</v>
      </c>
      <c r="F492" s="565">
        <v>7100000</v>
      </c>
      <c r="G492" s="565">
        <v>7316367.71</v>
      </c>
      <c r="H492" s="565">
        <v>1</v>
      </c>
      <c r="I492" s="573"/>
      <c r="K492" s="574"/>
    </row>
    <row r="493" spans="2:11" x14ac:dyDescent="0.25">
      <c r="B493" s="565">
        <v>96</v>
      </c>
      <c r="C493" s="565" t="s">
        <v>124</v>
      </c>
      <c r="D493" s="565" t="s">
        <v>75</v>
      </c>
      <c r="E493" s="565" t="s">
        <v>529</v>
      </c>
      <c r="F493" s="565">
        <v>6390000</v>
      </c>
      <c r="G493" s="565">
        <v>6633428.25</v>
      </c>
      <c r="H493" s="565">
        <v>1</v>
      </c>
      <c r="I493" s="573"/>
      <c r="K493" s="574"/>
    </row>
    <row r="494" spans="2:11" x14ac:dyDescent="0.25">
      <c r="B494" s="565">
        <v>96</v>
      </c>
      <c r="C494" s="565" t="s">
        <v>124</v>
      </c>
      <c r="D494" s="565" t="s">
        <v>300</v>
      </c>
      <c r="E494" s="565" t="s">
        <v>300</v>
      </c>
      <c r="F494" s="565">
        <v>7024000</v>
      </c>
      <c r="G494" s="565">
        <v>7254606.9299999997</v>
      </c>
      <c r="H494" s="565">
        <v>1</v>
      </c>
      <c r="I494" s="573"/>
      <c r="K494" s="574"/>
    </row>
    <row r="495" spans="2:11" x14ac:dyDescent="0.25">
      <c r="B495" s="565">
        <v>96</v>
      </c>
      <c r="C495" s="565" t="s">
        <v>124</v>
      </c>
      <c r="D495" s="565" t="s">
        <v>300</v>
      </c>
      <c r="E495" s="565" t="s">
        <v>501</v>
      </c>
      <c r="F495" s="565">
        <v>7065000</v>
      </c>
      <c r="G495" s="565">
        <v>7304185.25</v>
      </c>
      <c r="H495" s="565">
        <v>1</v>
      </c>
      <c r="I495" s="573"/>
      <c r="K495" s="574"/>
    </row>
    <row r="496" spans="2:11" x14ac:dyDescent="0.25">
      <c r="B496" s="565">
        <v>96</v>
      </c>
      <c r="C496" s="565" t="s">
        <v>124</v>
      </c>
      <c r="D496" s="565" t="s">
        <v>132</v>
      </c>
      <c r="E496" s="565" t="s">
        <v>76</v>
      </c>
      <c r="F496" s="565">
        <v>7010000</v>
      </c>
      <c r="G496" s="565">
        <v>20244943.210000001</v>
      </c>
      <c r="H496" s="565">
        <v>1</v>
      </c>
      <c r="I496" s="573"/>
      <c r="K496" s="574"/>
    </row>
    <row r="497" spans="2:11" x14ac:dyDescent="0.25">
      <c r="B497" s="565">
        <v>96</v>
      </c>
      <c r="C497" s="565" t="s">
        <v>11</v>
      </c>
      <c r="D497" s="565" t="s">
        <v>100</v>
      </c>
      <c r="E497" s="565" t="s">
        <v>101</v>
      </c>
      <c r="F497" s="565">
        <v>9571000</v>
      </c>
      <c r="G497" s="565">
        <v>13075085.800000001</v>
      </c>
      <c r="H497" s="565">
        <v>1</v>
      </c>
      <c r="I497" s="573"/>
      <c r="K497" s="574"/>
    </row>
    <row r="498" spans="2:11" x14ac:dyDescent="0.25">
      <c r="B498" s="565">
        <v>96</v>
      </c>
      <c r="C498" s="565" t="s">
        <v>11</v>
      </c>
      <c r="D498" s="565" t="s">
        <v>81</v>
      </c>
      <c r="E498" s="565" t="s">
        <v>279</v>
      </c>
      <c r="F498" s="565">
        <v>7100000</v>
      </c>
      <c r="G498" s="565">
        <v>7336372.25</v>
      </c>
      <c r="H498" s="565">
        <v>1</v>
      </c>
      <c r="I498" s="573"/>
      <c r="K498" s="574"/>
    </row>
    <row r="499" spans="2:11" x14ac:dyDescent="0.25">
      <c r="B499" s="565">
        <v>96</v>
      </c>
      <c r="C499" s="565" t="s">
        <v>11</v>
      </c>
      <c r="D499" s="565" t="s">
        <v>81</v>
      </c>
      <c r="E499" s="565" t="s">
        <v>138</v>
      </c>
      <c r="F499" s="565">
        <v>7100000</v>
      </c>
      <c r="G499" s="565">
        <v>7316367.25</v>
      </c>
      <c r="H499" s="565">
        <v>2</v>
      </c>
      <c r="I499" s="573"/>
      <c r="K499" s="574"/>
    </row>
    <row r="500" spans="2:11" x14ac:dyDescent="0.25">
      <c r="B500" s="565">
        <v>96</v>
      </c>
      <c r="C500" s="565" t="s">
        <v>12</v>
      </c>
      <c r="D500" s="565" t="s">
        <v>96</v>
      </c>
      <c r="E500" s="565" t="s">
        <v>278</v>
      </c>
      <c r="F500" s="565">
        <v>7100000</v>
      </c>
      <c r="G500" s="565">
        <v>7365740.0800000001</v>
      </c>
      <c r="H500" s="565">
        <v>1</v>
      </c>
      <c r="I500" s="573"/>
      <c r="K500" s="574"/>
    </row>
    <row r="501" spans="2:11" x14ac:dyDescent="0.25">
      <c r="B501" s="565">
        <v>96</v>
      </c>
      <c r="C501" s="565" t="s">
        <v>13</v>
      </c>
      <c r="D501" s="565" t="s">
        <v>443</v>
      </c>
      <c r="E501" s="565" t="s">
        <v>77</v>
      </c>
      <c r="F501" s="565">
        <v>4437000</v>
      </c>
      <c r="G501" s="565">
        <v>52961724.75</v>
      </c>
      <c r="H501" s="565">
        <v>1</v>
      </c>
      <c r="I501" s="573"/>
      <c r="K501" s="574"/>
    </row>
    <row r="502" spans="2:11" x14ac:dyDescent="0.25">
      <c r="B502" s="565">
        <v>96</v>
      </c>
      <c r="C502" s="565" t="s">
        <v>13</v>
      </c>
      <c r="D502" s="565" t="s">
        <v>393</v>
      </c>
      <c r="E502" s="565" t="s">
        <v>450</v>
      </c>
      <c r="F502" s="565">
        <v>7100000</v>
      </c>
      <c r="G502" s="565">
        <v>7299276.46</v>
      </c>
      <c r="H502" s="565">
        <v>1</v>
      </c>
      <c r="I502" s="573"/>
      <c r="K502" s="574"/>
    </row>
    <row r="503" spans="2:11" x14ac:dyDescent="0.25">
      <c r="B503" s="565">
        <v>96</v>
      </c>
      <c r="C503" s="565" t="s">
        <v>65</v>
      </c>
      <c r="D503" s="565" t="s">
        <v>103</v>
      </c>
      <c r="E503" s="565" t="s">
        <v>103</v>
      </c>
      <c r="F503" s="565">
        <v>7100000</v>
      </c>
      <c r="G503" s="565">
        <v>7317367.25</v>
      </c>
      <c r="H503" s="565">
        <v>1</v>
      </c>
      <c r="I503" s="573"/>
      <c r="K503" s="574"/>
    </row>
    <row r="504" spans="2:11" x14ac:dyDescent="0.25">
      <c r="B504" s="565">
        <v>96</v>
      </c>
      <c r="C504" s="565" t="s">
        <v>65</v>
      </c>
      <c r="D504" s="565" t="s">
        <v>104</v>
      </c>
      <c r="E504" s="565" t="s">
        <v>375</v>
      </c>
      <c r="F504" s="565">
        <v>7075000</v>
      </c>
      <c r="G504" s="565">
        <v>8158159.75</v>
      </c>
      <c r="H504" s="565">
        <v>1</v>
      </c>
      <c r="I504" s="573"/>
      <c r="K504" s="574"/>
    </row>
    <row r="505" spans="2:11" x14ac:dyDescent="0.25">
      <c r="B505" s="565">
        <v>101</v>
      </c>
      <c r="C505" s="565" t="s">
        <v>124</v>
      </c>
      <c r="D505" s="565" t="s">
        <v>124</v>
      </c>
      <c r="E505" s="565" t="s">
        <v>462</v>
      </c>
      <c r="F505" s="565">
        <v>6615000</v>
      </c>
      <c r="G505" s="565">
        <v>7251224.3700000001</v>
      </c>
      <c r="H505" s="565">
        <v>1</v>
      </c>
      <c r="I505" s="573"/>
      <c r="K505" s="574"/>
    </row>
    <row r="506" spans="2:11" x14ac:dyDescent="0.25">
      <c r="B506" s="565">
        <v>101</v>
      </c>
      <c r="C506" s="565" t="s">
        <v>124</v>
      </c>
      <c r="D506" s="565" t="s">
        <v>124</v>
      </c>
      <c r="E506" s="565" t="s">
        <v>438</v>
      </c>
      <c r="F506" s="565">
        <v>6604000</v>
      </c>
      <c r="G506" s="565">
        <v>6840582.3700000001</v>
      </c>
      <c r="H506" s="565">
        <v>2</v>
      </c>
      <c r="I506" s="573"/>
      <c r="K506" s="574"/>
    </row>
    <row r="507" spans="2:11" x14ac:dyDescent="0.25">
      <c r="B507" s="565">
        <v>101</v>
      </c>
      <c r="C507" s="565" t="s">
        <v>124</v>
      </c>
      <c r="D507" s="565" t="s">
        <v>75</v>
      </c>
      <c r="E507" s="565" t="s">
        <v>235</v>
      </c>
      <c r="F507" s="565">
        <v>6000000</v>
      </c>
      <c r="G507" s="565">
        <v>6199000</v>
      </c>
      <c r="H507" s="565">
        <v>2</v>
      </c>
      <c r="I507" s="573"/>
      <c r="K507" s="574"/>
    </row>
    <row r="508" spans="2:11" x14ac:dyDescent="0.25">
      <c r="B508" s="565">
        <v>101</v>
      </c>
      <c r="C508" s="565" t="s">
        <v>124</v>
      </c>
      <c r="D508" s="565" t="s">
        <v>75</v>
      </c>
      <c r="E508" s="565" t="s">
        <v>421</v>
      </c>
      <c r="F508" s="565">
        <v>7025000</v>
      </c>
      <c r="G508" s="565">
        <v>7240000</v>
      </c>
      <c r="H508" s="565">
        <v>1</v>
      </c>
      <c r="I508" s="573"/>
      <c r="K508" s="574"/>
    </row>
    <row r="509" spans="2:11" x14ac:dyDescent="0.25">
      <c r="B509" s="565">
        <v>101</v>
      </c>
      <c r="C509" s="565" t="s">
        <v>124</v>
      </c>
      <c r="D509" s="565" t="s">
        <v>75</v>
      </c>
      <c r="E509" s="565" t="s">
        <v>451</v>
      </c>
      <c r="F509" s="565">
        <v>7015000</v>
      </c>
      <c r="G509" s="565">
        <v>7263068.1699999999</v>
      </c>
      <c r="H509" s="565">
        <v>1</v>
      </c>
      <c r="I509" s="573"/>
      <c r="K509" s="574"/>
    </row>
    <row r="510" spans="2:11" x14ac:dyDescent="0.25">
      <c r="B510" s="565">
        <v>101</v>
      </c>
      <c r="C510" s="565" t="s">
        <v>124</v>
      </c>
      <c r="D510" s="565" t="s">
        <v>399</v>
      </c>
      <c r="E510" s="565" t="s">
        <v>466</v>
      </c>
      <c r="F510" s="565">
        <v>7050000</v>
      </c>
      <c r="G510" s="565">
        <v>7249000</v>
      </c>
      <c r="H510" s="565">
        <v>1</v>
      </c>
      <c r="I510" s="573"/>
      <c r="K510" s="574"/>
    </row>
    <row r="511" spans="2:11" x14ac:dyDescent="0.25">
      <c r="B511" s="565">
        <v>101</v>
      </c>
      <c r="C511" s="565" t="s">
        <v>13</v>
      </c>
      <c r="D511" s="565" t="s">
        <v>129</v>
      </c>
      <c r="E511" s="565" t="s">
        <v>113</v>
      </c>
      <c r="F511" s="565">
        <v>7073750</v>
      </c>
      <c r="G511" s="565">
        <v>7159750</v>
      </c>
      <c r="H511" s="565">
        <v>4</v>
      </c>
      <c r="I511" s="573"/>
      <c r="K511" s="574"/>
    </row>
    <row r="512" spans="2:11" x14ac:dyDescent="0.25">
      <c r="B512" s="565">
        <v>101</v>
      </c>
      <c r="C512" s="565" t="s">
        <v>13</v>
      </c>
      <c r="D512" s="565" t="s">
        <v>129</v>
      </c>
      <c r="E512" s="565" t="s">
        <v>530</v>
      </c>
      <c r="F512" s="565">
        <v>7100000</v>
      </c>
      <c r="G512" s="565">
        <v>7183000</v>
      </c>
      <c r="H512" s="565">
        <v>1</v>
      </c>
      <c r="I512" s="573"/>
      <c r="K512" s="574"/>
    </row>
    <row r="513" spans="2:11" x14ac:dyDescent="0.25">
      <c r="B513" s="565">
        <v>101</v>
      </c>
      <c r="C513" s="565" t="s">
        <v>66</v>
      </c>
      <c r="D513" s="565" t="s">
        <v>86</v>
      </c>
      <c r="E513" s="565" t="s">
        <v>442</v>
      </c>
      <c r="F513" s="565">
        <v>7100000</v>
      </c>
      <c r="G513" s="565">
        <v>7183000</v>
      </c>
      <c r="H513" s="565">
        <v>1</v>
      </c>
      <c r="I513" s="573"/>
      <c r="K513" s="574"/>
    </row>
    <row r="514" spans="2:11" x14ac:dyDescent="0.25">
      <c r="B514" s="565">
        <v>117</v>
      </c>
      <c r="C514" s="565" t="s">
        <v>11</v>
      </c>
      <c r="D514" s="565" t="s">
        <v>126</v>
      </c>
      <c r="E514" s="565" t="s">
        <v>513</v>
      </c>
      <c r="F514" s="565">
        <v>7090000</v>
      </c>
      <c r="G514" s="565">
        <v>7262000</v>
      </c>
      <c r="H514" s="565">
        <v>1</v>
      </c>
      <c r="I514" s="573"/>
      <c r="K514" s="574"/>
    </row>
    <row r="515" spans="2:11" x14ac:dyDescent="0.25">
      <c r="B515" s="565">
        <v>117</v>
      </c>
      <c r="C515" s="565" t="s">
        <v>11</v>
      </c>
      <c r="D515" s="565" t="s">
        <v>79</v>
      </c>
      <c r="E515" s="565" t="s">
        <v>391</v>
      </c>
      <c r="F515" s="565">
        <v>5000000</v>
      </c>
      <c r="G515" s="565">
        <v>5179289</v>
      </c>
      <c r="H515" s="565">
        <v>1</v>
      </c>
      <c r="I515" s="573"/>
      <c r="K515" s="574"/>
    </row>
    <row r="516" spans="2:11" x14ac:dyDescent="0.25">
      <c r="B516" s="565">
        <v>117</v>
      </c>
      <c r="C516" s="565" t="s">
        <v>11</v>
      </c>
      <c r="D516" s="565" t="s">
        <v>429</v>
      </c>
      <c r="E516" s="565" t="s">
        <v>531</v>
      </c>
      <c r="F516" s="565">
        <v>7085000</v>
      </c>
      <c r="G516" s="565">
        <v>7262000</v>
      </c>
      <c r="H516" s="565">
        <v>1</v>
      </c>
      <c r="I516" s="573"/>
      <c r="K516" s="574"/>
    </row>
    <row r="517" spans="2:11" x14ac:dyDescent="0.25">
      <c r="B517" s="565">
        <v>117</v>
      </c>
      <c r="C517" s="565" t="s">
        <v>11</v>
      </c>
      <c r="D517" s="565" t="s">
        <v>261</v>
      </c>
      <c r="E517" s="565" t="s">
        <v>532</v>
      </c>
      <c r="F517" s="565">
        <v>10650000</v>
      </c>
      <c r="G517" s="565">
        <v>10882672.550000001</v>
      </c>
      <c r="H517" s="565">
        <v>1</v>
      </c>
      <c r="I517" s="573"/>
      <c r="K517" s="574"/>
    </row>
    <row r="518" spans="2:11" x14ac:dyDescent="0.25">
      <c r="B518" s="565">
        <v>117</v>
      </c>
      <c r="C518" s="565" t="s">
        <v>11</v>
      </c>
      <c r="D518" s="565" t="s">
        <v>269</v>
      </c>
      <c r="E518" s="565" t="s">
        <v>269</v>
      </c>
      <c r="F518" s="565">
        <v>7085000</v>
      </c>
      <c r="G518" s="565">
        <v>7262000</v>
      </c>
      <c r="H518" s="565">
        <v>2</v>
      </c>
      <c r="I518" s="573"/>
      <c r="K518" s="574"/>
    </row>
    <row r="519" spans="2:11" x14ac:dyDescent="0.25">
      <c r="B519" s="565">
        <v>117</v>
      </c>
      <c r="C519" s="565" t="s">
        <v>11</v>
      </c>
      <c r="D519" s="565" t="s">
        <v>269</v>
      </c>
      <c r="E519" s="565" t="s">
        <v>397</v>
      </c>
      <c r="F519" s="565">
        <v>7100000</v>
      </c>
      <c r="G519" s="565">
        <v>7262000</v>
      </c>
      <c r="H519" s="565">
        <v>2</v>
      </c>
      <c r="I519" s="573"/>
      <c r="K519" s="574"/>
    </row>
    <row r="520" spans="2:11" x14ac:dyDescent="0.25">
      <c r="B520" s="565">
        <v>117</v>
      </c>
      <c r="C520" s="565" t="s">
        <v>65</v>
      </c>
      <c r="D520" s="565" t="s">
        <v>111</v>
      </c>
      <c r="E520" s="565" t="s">
        <v>385</v>
      </c>
      <c r="F520" s="565">
        <v>7100000</v>
      </c>
      <c r="G520" s="565">
        <v>7262000</v>
      </c>
      <c r="H520" s="565">
        <v>1</v>
      </c>
      <c r="I520" s="573"/>
      <c r="K520" s="574"/>
    </row>
    <row r="521" spans="2:11" x14ac:dyDescent="0.25">
      <c r="B521" s="565">
        <v>117</v>
      </c>
      <c r="C521" s="565" t="s">
        <v>66</v>
      </c>
      <c r="D521" s="565" t="s">
        <v>66</v>
      </c>
      <c r="E521" s="565" t="s">
        <v>515</v>
      </c>
      <c r="F521" s="565">
        <v>7095000</v>
      </c>
      <c r="G521" s="565">
        <v>7262000</v>
      </c>
      <c r="H521" s="565">
        <v>1</v>
      </c>
      <c r="I521" s="573"/>
      <c r="K521" s="574"/>
    </row>
    <row r="522" spans="2:11" x14ac:dyDescent="0.25">
      <c r="B522" s="565">
        <v>117</v>
      </c>
      <c r="C522" s="565" t="s">
        <v>66</v>
      </c>
      <c r="D522" s="565" t="s">
        <v>66</v>
      </c>
      <c r="E522" s="565" t="s">
        <v>533</v>
      </c>
      <c r="F522" s="565">
        <v>7095000</v>
      </c>
      <c r="G522" s="565">
        <v>7262000</v>
      </c>
      <c r="H522" s="565">
        <v>3</v>
      </c>
      <c r="I522" s="573"/>
      <c r="K522" s="574"/>
    </row>
    <row r="523" spans="2:11" x14ac:dyDescent="0.25">
      <c r="B523" s="565">
        <v>117</v>
      </c>
      <c r="C523" s="565" t="s">
        <v>66</v>
      </c>
      <c r="D523" s="565" t="s">
        <v>66</v>
      </c>
      <c r="E523" s="565" t="s">
        <v>534</v>
      </c>
      <c r="F523" s="565">
        <v>7100000</v>
      </c>
      <c r="G523" s="565">
        <v>7262000</v>
      </c>
      <c r="H523" s="565">
        <v>1</v>
      </c>
      <c r="I523" s="573"/>
      <c r="K523" s="574"/>
    </row>
    <row r="524" spans="2:11" x14ac:dyDescent="0.25">
      <c r="B524" s="565">
        <v>117</v>
      </c>
      <c r="C524" s="565" t="s">
        <v>66</v>
      </c>
      <c r="D524" s="565" t="s">
        <v>66</v>
      </c>
      <c r="E524" s="565" t="s">
        <v>535</v>
      </c>
      <c r="F524" s="565">
        <v>7100000</v>
      </c>
      <c r="G524" s="565">
        <v>7262000</v>
      </c>
      <c r="H524" s="565">
        <v>1</v>
      </c>
      <c r="I524" s="573"/>
      <c r="K524" s="574"/>
    </row>
    <row r="525" spans="2:11" x14ac:dyDescent="0.25">
      <c r="B525" s="565">
        <v>117</v>
      </c>
      <c r="C525" s="565" t="s">
        <v>66</v>
      </c>
      <c r="D525" s="565" t="s">
        <v>66</v>
      </c>
      <c r="E525" s="565" t="s">
        <v>366</v>
      </c>
      <c r="F525" s="565">
        <v>7100000</v>
      </c>
      <c r="G525" s="565">
        <v>7262000</v>
      </c>
      <c r="H525" s="565">
        <v>1</v>
      </c>
      <c r="I525" s="573"/>
      <c r="K525" s="574"/>
    </row>
    <row r="526" spans="2:11" x14ac:dyDescent="0.25">
      <c r="B526" s="565">
        <v>117</v>
      </c>
      <c r="C526" s="565" t="s">
        <v>66</v>
      </c>
      <c r="D526" s="565" t="s">
        <v>66</v>
      </c>
      <c r="E526" s="565" t="s">
        <v>458</v>
      </c>
      <c r="F526" s="565">
        <v>7100000</v>
      </c>
      <c r="G526" s="565">
        <v>7262000</v>
      </c>
      <c r="H526" s="565">
        <v>2</v>
      </c>
      <c r="I526" s="573"/>
      <c r="K526" s="574"/>
    </row>
    <row r="527" spans="2:11" x14ac:dyDescent="0.25">
      <c r="B527" s="565">
        <v>117</v>
      </c>
      <c r="C527" s="565" t="s">
        <v>66</v>
      </c>
      <c r="D527" s="565" t="s">
        <v>66</v>
      </c>
      <c r="E527" s="565" t="s">
        <v>457</v>
      </c>
      <c r="F527" s="565">
        <v>10650000</v>
      </c>
      <c r="G527" s="565">
        <v>10917000</v>
      </c>
      <c r="H527" s="565">
        <v>1</v>
      </c>
      <c r="I527" s="573"/>
      <c r="K527" s="574"/>
    </row>
    <row r="528" spans="2:11" x14ac:dyDescent="0.25">
      <c r="B528" s="565">
        <v>117</v>
      </c>
      <c r="C528" s="565" t="s">
        <v>66</v>
      </c>
      <c r="D528" s="565" t="s">
        <v>106</v>
      </c>
      <c r="E528" s="565" t="s">
        <v>440</v>
      </c>
      <c r="F528" s="565">
        <v>5686000</v>
      </c>
      <c r="G528" s="565">
        <v>5846370.7999999998</v>
      </c>
      <c r="H528" s="565">
        <v>1</v>
      </c>
      <c r="I528" s="573"/>
      <c r="K528" s="574"/>
    </row>
    <row r="529" spans="2:11" x14ac:dyDescent="0.25">
      <c r="B529" s="565"/>
      <c r="C529" s="565"/>
      <c r="D529" s="565"/>
      <c r="E529" s="565"/>
      <c r="F529" s="565"/>
      <c r="G529" s="565"/>
      <c r="H529" s="565"/>
      <c r="I529" s="573"/>
      <c r="K529" s="574"/>
    </row>
    <row r="530" spans="2:11" x14ac:dyDescent="0.25">
      <c r="B530" s="565"/>
      <c r="C530" s="565"/>
      <c r="D530" s="565"/>
      <c r="E530" s="565"/>
      <c r="F530" s="565"/>
      <c r="G530" s="565"/>
      <c r="H530" s="565"/>
      <c r="I530" s="573"/>
      <c r="K530" s="574"/>
    </row>
    <row r="531" spans="2:11" x14ac:dyDescent="0.25">
      <c r="B531" s="565"/>
      <c r="C531" s="565"/>
      <c r="D531" s="565"/>
      <c r="E531" s="565"/>
      <c r="F531" s="565"/>
      <c r="G531" s="565"/>
      <c r="H531" s="565"/>
      <c r="I531" s="573"/>
      <c r="K531" s="574"/>
    </row>
    <row r="532" spans="2:11" x14ac:dyDescent="0.25">
      <c r="B532" s="565"/>
      <c r="C532" s="565"/>
      <c r="D532" s="565"/>
      <c r="E532" s="565"/>
      <c r="F532" s="565"/>
      <c r="G532" s="565"/>
      <c r="H532" s="565"/>
      <c r="I532" s="573"/>
      <c r="K532" s="574"/>
    </row>
    <row r="533" spans="2:11" x14ac:dyDescent="0.25">
      <c r="B533" s="565"/>
      <c r="C533" s="565"/>
      <c r="D533" s="565"/>
      <c r="E533" s="565"/>
      <c r="F533" s="565"/>
      <c r="G533" s="565"/>
      <c r="H533" s="565"/>
      <c r="I533" s="573"/>
      <c r="K533" s="574"/>
    </row>
    <row r="534" spans="2:11" x14ac:dyDescent="0.25">
      <c r="B534" s="565"/>
      <c r="C534" s="565"/>
      <c r="D534" s="565"/>
      <c r="E534" s="565"/>
      <c r="F534" s="565"/>
      <c r="G534" s="565"/>
      <c r="H534" s="565"/>
      <c r="I534" s="573"/>
      <c r="K534" s="574"/>
    </row>
    <row r="535" spans="2:11" x14ac:dyDescent="0.25">
      <c r="B535" s="565"/>
      <c r="C535" s="565"/>
      <c r="D535" s="565"/>
      <c r="E535" s="565"/>
      <c r="F535" s="565"/>
      <c r="G535" s="565"/>
      <c r="H535" s="565"/>
      <c r="I535" s="573"/>
      <c r="K535" s="574"/>
    </row>
    <row r="536" spans="2:11" x14ac:dyDescent="0.25">
      <c r="B536" s="565"/>
      <c r="C536" s="565"/>
      <c r="D536" s="565"/>
      <c r="E536" s="565"/>
      <c r="F536" s="565"/>
      <c r="G536" s="565"/>
      <c r="H536" s="565"/>
      <c r="I536" s="573"/>
      <c r="K536" s="574"/>
    </row>
    <row r="537" spans="2:11" x14ac:dyDescent="0.25">
      <c r="B537" s="565"/>
      <c r="C537" s="565"/>
      <c r="D537" s="565"/>
      <c r="E537" s="565"/>
      <c r="F537" s="565"/>
      <c r="G537" s="565"/>
      <c r="H537" s="565"/>
      <c r="I537" s="573"/>
      <c r="K537" s="574"/>
    </row>
    <row r="538" spans="2:11" x14ac:dyDescent="0.25">
      <c r="B538" s="565"/>
      <c r="C538" s="565"/>
      <c r="D538" s="565"/>
      <c r="E538" s="565"/>
      <c r="F538" s="565"/>
      <c r="G538" s="565"/>
      <c r="H538" s="565"/>
      <c r="I538" s="573"/>
      <c r="K538" s="574"/>
    </row>
    <row r="539" spans="2:11" x14ac:dyDescent="0.25">
      <c r="B539" s="565"/>
      <c r="C539" s="565"/>
      <c r="D539" s="565"/>
      <c r="E539" s="565"/>
      <c r="F539" s="565"/>
      <c r="G539" s="565"/>
      <c r="H539" s="565"/>
      <c r="I539" s="573"/>
      <c r="K539" s="574"/>
    </row>
    <row r="540" spans="2:11" x14ac:dyDescent="0.25">
      <c r="B540" s="565"/>
      <c r="C540" s="565"/>
      <c r="D540" s="565"/>
      <c r="E540" s="565"/>
      <c r="F540" s="565"/>
      <c r="G540" s="565"/>
      <c r="H540" s="565"/>
      <c r="I540" s="573"/>
      <c r="K540" s="574"/>
    </row>
    <row r="541" spans="2:11" x14ac:dyDescent="0.25">
      <c r="B541" s="565"/>
      <c r="C541" s="565"/>
      <c r="D541" s="565"/>
      <c r="E541" s="565"/>
      <c r="F541" s="565"/>
      <c r="G541" s="565"/>
      <c r="H541" s="565"/>
      <c r="I541" s="573"/>
      <c r="K541" s="574"/>
    </row>
    <row r="542" spans="2:11" x14ac:dyDescent="0.25">
      <c r="B542" s="565"/>
      <c r="C542" s="565"/>
      <c r="D542" s="565"/>
      <c r="E542" s="565"/>
      <c r="F542" s="565"/>
      <c r="G542" s="565"/>
      <c r="H542" s="565"/>
      <c r="I542" s="573"/>
      <c r="K542" s="574"/>
    </row>
    <row r="543" spans="2:11" x14ac:dyDescent="0.25">
      <c r="B543" s="565"/>
      <c r="C543" s="565"/>
      <c r="D543" s="565"/>
      <c r="E543" s="565"/>
      <c r="F543" s="565"/>
      <c r="G543" s="565"/>
      <c r="H543" s="565"/>
      <c r="I543" s="573"/>
      <c r="K543" s="574"/>
    </row>
    <row r="544" spans="2:11" x14ac:dyDescent="0.25">
      <c r="B544" s="565"/>
      <c r="C544" s="565"/>
      <c r="D544" s="565"/>
      <c r="E544" s="565"/>
      <c r="F544" s="565"/>
      <c r="G544" s="565"/>
      <c r="H544" s="565"/>
      <c r="I544" s="573"/>
      <c r="K544" s="574"/>
    </row>
    <row r="545" spans="2:11" x14ac:dyDescent="0.25">
      <c r="B545" s="565"/>
      <c r="C545" s="565"/>
      <c r="D545" s="565"/>
      <c r="E545" s="565"/>
      <c r="F545" s="565"/>
      <c r="G545" s="565"/>
      <c r="H545" s="565"/>
      <c r="I545" s="573"/>
      <c r="K545" s="574"/>
    </row>
    <row r="546" spans="2:11" x14ac:dyDescent="0.25">
      <c r="B546" s="565"/>
      <c r="C546" s="565"/>
      <c r="D546" s="565"/>
      <c r="E546" s="565"/>
      <c r="F546" s="565"/>
      <c r="G546" s="565"/>
      <c r="H546" s="565"/>
      <c r="I546" s="573"/>
      <c r="K546" s="574"/>
    </row>
    <row r="547" spans="2:11" x14ac:dyDescent="0.25">
      <c r="B547" s="565"/>
      <c r="C547" s="565"/>
      <c r="D547" s="565"/>
      <c r="E547" s="565"/>
      <c r="F547" s="565"/>
      <c r="G547" s="565"/>
      <c r="H547" s="565"/>
      <c r="I547" s="573"/>
      <c r="K547" s="574"/>
    </row>
    <row r="548" spans="2:11" x14ac:dyDescent="0.25">
      <c r="B548" s="565"/>
      <c r="C548" s="565"/>
      <c r="D548" s="565"/>
      <c r="E548" s="565"/>
      <c r="F548" s="565"/>
      <c r="G548" s="565"/>
      <c r="H548" s="565"/>
      <c r="I548" s="573"/>
      <c r="K548" s="574"/>
    </row>
    <row r="549" spans="2:11" x14ac:dyDescent="0.25">
      <c r="B549" s="565"/>
      <c r="C549" s="565"/>
      <c r="D549" s="565"/>
      <c r="E549" s="565"/>
      <c r="F549" s="565"/>
      <c r="G549" s="565"/>
      <c r="H549" s="565"/>
      <c r="I549" s="573"/>
      <c r="K549" s="574"/>
    </row>
    <row r="550" spans="2:11" x14ac:dyDescent="0.25">
      <c r="B550" s="565"/>
      <c r="C550" s="565"/>
      <c r="D550" s="565"/>
      <c r="E550" s="565"/>
      <c r="F550" s="565"/>
      <c r="G550" s="565"/>
      <c r="H550" s="565"/>
      <c r="I550" s="573"/>
      <c r="K550" s="574"/>
    </row>
    <row r="551" spans="2:11" x14ac:dyDescent="0.25">
      <c r="B551" s="565"/>
      <c r="C551" s="565"/>
      <c r="D551" s="565"/>
      <c r="E551" s="565"/>
      <c r="F551" s="565"/>
      <c r="G551" s="565"/>
      <c r="H551" s="565"/>
      <c r="I551" s="573"/>
      <c r="K551" s="574"/>
    </row>
    <row r="552" spans="2:11" x14ac:dyDescent="0.25">
      <c r="B552" s="565"/>
      <c r="C552" s="565"/>
      <c r="D552" s="565"/>
      <c r="E552" s="565"/>
      <c r="F552" s="565"/>
      <c r="G552" s="565"/>
      <c r="H552" s="565"/>
      <c r="I552" s="573"/>
      <c r="K552" s="574"/>
    </row>
    <row r="553" spans="2:11" x14ac:dyDescent="0.25">
      <c r="B553" s="565"/>
      <c r="C553" s="565"/>
      <c r="D553" s="565"/>
      <c r="E553" s="565"/>
      <c r="F553" s="565"/>
      <c r="G553" s="565"/>
      <c r="H553" s="565"/>
      <c r="I553" s="573"/>
      <c r="K553" s="574"/>
    </row>
    <row r="554" spans="2:11" x14ac:dyDescent="0.25">
      <c r="B554" s="565"/>
      <c r="C554" s="565"/>
      <c r="D554" s="565"/>
      <c r="E554" s="565"/>
      <c r="F554" s="565"/>
      <c r="G554" s="565"/>
      <c r="H554" s="565"/>
      <c r="I554" s="573"/>
      <c r="K554" s="574"/>
    </row>
    <row r="555" spans="2:11" x14ac:dyDescent="0.25">
      <c r="B555" s="565"/>
      <c r="C555" s="565"/>
      <c r="D555" s="565"/>
      <c r="E555" s="565"/>
      <c r="F555" s="565"/>
      <c r="G555" s="565"/>
      <c r="H555" s="565"/>
      <c r="I555" s="573"/>
      <c r="K555" s="574"/>
    </row>
    <row r="556" spans="2:11" x14ac:dyDescent="0.25">
      <c r="B556" s="565"/>
      <c r="C556" s="565"/>
      <c r="D556" s="565"/>
      <c r="E556" s="565"/>
      <c r="F556" s="565"/>
      <c r="G556" s="565"/>
      <c r="H556" s="565"/>
      <c r="I556" s="573"/>
      <c r="K556" s="574"/>
    </row>
    <row r="557" spans="2:11" x14ac:dyDescent="0.25">
      <c r="B557" s="565"/>
      <c r="C557" s="565"/>
      <c r="D557" s="565"/>
      <c r="E557" s="565"/>
      <c r="F557" s="565"/>
      <c r="G557" s="565"/>
      <c r="H557" s="565"/>
      <c r="I557" s="573"/>
      <c r="K557" s="574"/>
    </row>
    <row r="558" spans="2:11" x14ac:dyDescent="0.25">
      <c r="B558" s="565"/>
      <c r="C558" s="565"/>
      <c r="D558" s="565"/>
      <c r="E558" s="565"/>
      <c r="F558" s="565"/>
      <c r="G558" s="565"/>
      <c r="H558" s="565"/>
      <c r="I558" s="573"/>
      <c r="K558" s="574"/>
    </row>
    <row r="559" spans="2:11" x14ac:dyDescent="0.25">
      <c r="B559" s="565"/>
      <c r="C559" s="565"/>
      <c r="D559" s="565"/>
      <c r="E559" s="565"/>
      <c r="F559" s="565"/>
      <c r="G559" s="565"/>
      <c r="H559" s="565"/>
      <c r="I559" s="573"/>
      <c r="K559" s="574"/>
    </row>
    <row r="560" spans="2:11" x14ac:dyDescent="0.25">
      <c r="B560" s="565"/>
      <c r="C560" s="565"/>
      <c r="D560" s="565"/>
      <c r="E560" s="565"/>
      <c r="F560" s="565"/>
      <c r="G560" s="565"/>
      <c r="H560" s="565"/>
      <c r="I560" s="573"/>
      <c r="K560" s="574"/>
    </row>
    <row r="561" spans="2:11" x14ac:dyDescent="0.25">
      <c r="B561" s="565"/>
      <c r="C561" s="565"/>
      <c r="D561" s="565"/>
      <c r="E561" s="565"/>
      <c r="F561" s="565"/>
      <c r="G561" s="565"/>
      <c r="H561" s="565"/>
      <c r="I561" s="573"/>
      <c r="K561" s="574"/>
    </row>
    <row r="562" spans="2:11" x14ac:dyDescent="0.25">
      <c r="B562" s="565"/>
      <c r="C562" s="565"/>
      <c r="D562" s="565"/>
      <c r="E562" s="565"/>
      <c r="F562" s="565"/>
      <c r="G562" s="565"/>
      <c r="H562" s="565"/>
      <c r="I562" s="573"/>
      <c r="K562" s="574"/>
    </row>
    <row r="563" spans="2:11" x14ac:dyDescent="0.25">
      <c r="B563" s="565"/>
      <c r="C563" s="565"/>
      <c r="D563" s="565"/>
      <c r="E563" s="565"/>
      <c r="F563" s="565"/>
      <c r="G563" s="565"/>
      <c r="H563" s="565"/>
      <c r="I563" s="573"/>
      <c r="K563" s="574"/>
    </row>
    <row r="564" spans="2:11" x14ac:dyDescent="0.25">
      <c r="B564" s="565"/>
      <c r="C564" s="565"/>
      <c r="D564" s="565"/>
      <c r="E564" s="565"/>
      <c r="F564" s="565"/>
      <c r="G564" s="565"/>
      <c r="H564" s="565"/>
      <c r="I564" s="573"/>
      <c r="K564" s="574"/>
    </row>
    <row r="565" spans="2:11" x14ac:dyDescent="0.25">
      <c r="B565" s="565"/>
      <c r="C565" s="565"/>
      <c r="D565" s="565"/>
      <c r="E565" s="565"/>
      <c r="F565" s="565"/>
      <c r="G565" s="565"/>
      <c r="H565" s="565"/>
      <c r="I565" s="573"/>
      <c r="K565" s="574"/>
    </row>
    <row r="566" spans="2:11" x14ac:dyDescent="0.25">
      <c r="B566" s="565"/>
      <c r="C566" s="565"/>
      <c r="D566" s="565"/>
      <c r="E566" s="565"/>
      <c r="F566" s="565"/>
      <c r="G566" s="565"/>
      <c r="H566" s="565"/>
      <c r="I566" s="573"/>
      <c r="K566" s="574"/>
    </row>
    <row r="567" spans="2:11" x14ac:dyDescent="0.25">
      <c r="B567" s="565"/>
      <c r="C567" s="565"/>
      <c r="D567" s="565"/>
      <c r="E567" s="565"/>
      <c r="F567" s="565"/>
      <c r="G567" s="565"/>
      <c r="H567" s="565"/>
      <c r="I567" s="573"/>
      <c r="K567" s="574"/>
    </row>
    <row r="568" spans="2:11" x14ac:dyDescent="0.25">
      <c r="B568" s="565"/>
      <c r="C568" s="565"/>
      <c r="D568" s="565"/>
      <c r="E568" s="565"/>
      <c r="F568" s="565"/>
      <c r="G568" s="565"/>
      <c r="H568" s="565"/>
      <c r="I568" s="573"/>
      <c r="K568" s="574"/>
    </row>
    <row r="569" spans="2:11" x14ac:dyDescent="0.25">
      <c r="B569" s="565"/>
      <c r="C569" s="565"/>
      <c r="D569" s="565"/>
      <c r="E569" s="565"/>
      <c r="F569" s="565"/>
      <c r="G569" s="565"/>
      <c r="H569" s="565"/>
      <c r="I569" s="573"/>
      <c r="K569" s="574"/>
    </row>
    <row r="570" spans="2:11" x14ac:dyDescent="0.25">
      <c r="B570" s="565"/>
      <c r="C570" s="565"/>
      <c r="D570" s="565"/>
      <c r="E570" s="565"/>
      <c r="F570" s="565"/>
      <c r="G570" s="565"/>
      <c r="H570" s="565"/>
      <c r="I570" s="573"/>
      <c r="K570" s="574"/>
    </row>
    <row r="571" spans="2:11" x14ac:dyDescent="0.25">
      <c r="B571" s="565"/>
      <c r="C571" s="565"/>
      <c r="D571" s="565"/>
      <c r="E571" s="565"/>
      <c r="F571" s="565"/>
      <c r="G571" s="565"/>
      <c r="H571" s="565"/>
      <c r="I571" s="573"/>
      <c r="K571" s="574"/>
    </row>
    <row r="572" spans="2:11" x14ac:dyDescent="0.25">
      <c r="B572" s="565"/>
      <c r="C572" s="565"/>
      <c r="D572" s="565"/>
      <c r="E572" s="565"/>
      <c r="F572" s="565"/>
      <c r="G572" s="565"/>
      <c r="H572" s="565"/>
      <c r="I572" s="573"/>
      <c r="K572" s="574"/>
    </row>
    <row r="573" spans="2:11" x14ac:dyDescent="0.25">
      <c r="B573" s="565"/>
      <c r="C573" s="565"/>
      <c r="D573" s="565"/>
      <c r="E573" s="565"/>
      <c r="F573" s="565"/>
      <c r="G573" s="565"/>
      <c r="H573" s="565"/>
      <c r="I573" s="573"/>
      <c r="K573" s="574"/>
    </row>
    <row r="574" spans="2:11" x14ac:dyDescent="0.25">
      <c r="B574" s="565"/>
      <c r="C574" s="565"/>
      <c r="D574" s="565"/>
      <c r="E574" s="565"/>
      <c r="F574" s="565"/>
      <c r="G574" s="565"/>
      <c r="H574" s="565"/>
      <c r="I574" s="573"/>
      <c r="K574" s="574"/>
    </row>
    <row r="575" spans="2:11" x14ac:dyDescent="0.25">
      <c r="B575" s="565"/>
      <c r="C575" s="565"/>
      <c r="D575" s="565"/>
      <c r="E575" s="565"/>
      <c r="F575" s="565"/>
      <c r="G575" s="565"/>
      <c r="H575" s="565"/>
      <c r="I575" s="573"/>
      <c r="K575" s="574"/>
    </row>
    <row r="576" spans="2:11" x14ac:dyDescent="0.25">
      <c r="B576" s="565"/>
      <c r="C576" s="565"/>
      <c r="D576" s="565"/>
      <c r="E576" s="565"/>
      <c r="F576" s="565"/>
      <c r="G576" s="565"/>
      <c r="H576" s="565"/>
      <c r="I576" s="573"/>
      <c r="K576" s="574"/>
    </row>
    <row r="577" spans="2:11" x14ac:dyDescent="0.25">
      <c r="B577" s="565"/>
      <c r="C577" s="565"/>
      <c r="D577" s="565"/>
      <c r="E577" s="565"/>
      <c r="F577" s="565"/>
      <c r="G577" s="565"/>
      <c r="H577" s="565"/>
      <c r="I577" s="573"/>
      <c r="K577" s="574"/>
    </row>
    <row r="578" spans="2:11" x14ac:dyDescent="0.25">
      <c r="B578" s="565"/>
      <c r="C578" s="565"/>
      <c r="D578" s="565"/>
      <c r="E578" s="565"/>
      <c r="F578" s="565"/>
      <c r="G578" s="565"/>
      <c r="H578" s="565"/>
      <c r="I578" s="573"/>
      <c r="K578" s="574"/>
    </row>
    <row r="579" spans="2:11" x14ac:dyDescent="0.25">
      <c r="B579" s="565"/>
      <c r="C579" s="565"/>
      <c r="D579" s="565"/>
      <c r="E579" s="565"/>
      <c r="F579" s="565"/>
      <c r="G579" s="565"/>
      <c r="H579" s="565"/>
      <c r="I579" s="573"/>
      <c r="K579" s="574"/>
    </row>
    <row r="580" spans="2:11" x14ac:dyDescent="0.25">
      <c r="B580" s="565"/>
      <c r="C580" s="565"/>
      <c r="D580" s="565"/>
      <c r="E580" s="565"/>
      <c r="F580" s="565"/>
      <c r="G580" s="565"/>
      <c r="H580" s="565"/>
      <c r="I580" s="573"/>
      <c r="K580" s="574"/>
    </row>
    <row r="581" spans="2:11" x14ac:dyDescent="0.25">
      <c r="B581" s="565"/>
      <c r="C581" s="565"/>
      <c r="D581" s="565"/>
      <c r="E581" s="565"/>
      <c r="F581" s="565"/>
      <c r="G581" s="565"/>
      <c r="H581" s="565"/>
      <c r="I581" s="573"/>
      <c r="K581" s="574"/>
    </row>
    <row r="582" spans="2:11" x14ac:dyDescent="0.25">
      <c r="B582" s="565"/>
      <c r="C582" s="565"/>
      <c r="D582" s="565"/>
      <c r="E582" s="565"/>
      <c r="F582" s="565"/>
      <c r="G582" s="565"/>
      <c r="H582" s="565"/>
      <c r="I582" s="573"/>
      <c r="K582" s="574"/>
    </row>
    <row r="583" spans="2:11" x14ac:dyDescent="0.25">
      <c r="B583" s="565"/>
      <c r="C583" s="565"/>
      <c r="D583" s="565"/>
      <c r="E583" s="565"/>
      <c r="F583" s="565"/>
      <c r="G583" s="565"/>
      <c r="H583" s="565"/>
      <c r="I583" s="573"/>
      <c r="K583" s="574"/>
    </row>
    <row r="584" spans="2:11" x14ac:dyDescent="0.25">
      <c r="B584" s="565"/>
      <c r="C584" s="565"/>
      <c r="D584" s="565"/>
      <c r="E584" s="565"/>
      <c r="F584" s="565"/>
      <c r="G584" s="565"/>
      <c r="H584" s="565"/>
      <c r="I584" s="573"/>
      <c r="K584" s="574"/>
    </row>
    <row r="585" spans="2:11" x14ac:dyDescent="0.25">
      <c r="B585" s="565"/>
      <c r="C585" s="565"/>
      <c r="D585" s="565"/>
      <c r="E585" s="565"/>
      <c r="F585" s="565"/>
      <c r="G585" s="565"/>
      <c r="H585" s="565"/>
      <c r="I585" s="573"/>
      <c r="K585" s="574"/>
    </row>
    <row r="586" spans="2:11" x14ac:dyDescent="0.25">
      <c r="B586" s="565"/>
      <c r="C586" s="565"/>
      <c r="D586" s="565"/>
      <c r="E586" s="565"/>
      <c r="F586" s="565"/>
      <c r="G586" s="565"/>
      <c r="H586" s="565"/>
      <c r="I586" s="573"/>
      <c r="K586" s="574"/>
    </row>
    <row r="587" spans="2:11" x14ac:dyDescent="0.25">
      <c r="B587" s="565"/>
      <c r="C587" s="565"/>
      <c r="D587" s="565"/>
      <c r="E587" s="565"/>
      <c r="F587" s="565"/>
      <c r="G587" s="565"/>
      <c r="H587" s="565"/>
      <c r="I587" s="573"/>
      <c r="K587" s="574"/>
    </row>
    <row r="588" spans="2:11" x14ac:dyDescent="0.25">
      <c r="B588" s="565"/>
      <c r="C588" s="565"/>
      <c r="D588" s="565"/>
      <c r="E588" s="565"/>
      <c r="F588" s="565"/>
      <c r="G588" s="565"/>
      <c r="H588" s="565"/>
      <c r="I588" s="573"/>
      <c r="K588" s="574"/>
    </row>
    <row r="589" spans="2:11" x14ac:dyDescent="0.25">
      <c r="B589" s="565"/>
      <c r="C589" s="565"/>
      <c r="D589" s="565"/>
      <c r="E589" s="565"/>
      <c r="F589" s="565"/>
      <c r="G589" s="565"/>
      <c r="H589" s="565"/>
      <c r="I589" s="573"/>
      <c r="K589" s="574"/>
    </row>
    <row r="590" spans="2:11" x14ac:dyDescent="0.25">
      <c r="B590" s="565"/>
      <c r="C590" s="565"/>
      <c r="D590" s="565"/>
      <c r="E590" s="565"/>
      <c r="F590" s="565"/>
      <c r="G590" s="565"/>
      <c r="H590" s="565"/>
      <c r="I590" s="573"/>
      <c r="K590" s="574"/>
    </row>
    <row r="591" spans="2:11" x14ac:dyDescent="0.25">
      <c r="B591" s="565"/>
      <c r="C591" s="565"/>
      <c r="D591" s="565"/>
      <c r="E591" s="565"/>
      <c r="F591" s="565"/>
      <c r="G591" s="565"/>
      <c r="H591" s="565"/>
      <c r="I591" s="573"/>
      <c r="K591" s="574"/>
    </row>
    <row r="592" spans="2:11" x14ac:dyDescent="0.25">
      <c r="B592" s="565"/>
      <c r="C592" s="565"/>
      <c r="D592" s="565"/>
      <c r="E592" s="565"/>
      <c r="F592" s="565"/>
      <c r="G592" s="565"/>
      <c r="H592" s="565"/>
      <c r="I592" s="573"/>
      <c r="K592" s="574"/>
    </row>
    <row r="593" spans="2:11" x14ac:dyDescent="0.25">
      <c r="B593" s="565"/>
      <c r="C593" s="565"/>
      <c r="D593" s="565"/>
      <c r="E593" s="565"/>
      <c r="F593" s="565"/>
      <c r="G593" s="565"/>
      <c r="H593" s="565"/>
      <c r="I593" s="573"/>
      <c r="K593" s="574"/>
    </row>
    <row r="594" spans="2:11" x14ac:dyDescent="0.25">
      <c r="B594" s="565"/>
      <c r="C594" s="565"/>
      <c r="D594" s="565"/>
      <c r="E594" s="565"/>
      <c r="F594" s="565"/>
      <c r="G594" s="565"/>
      <c r="H594" s="565"/>
      <c r="I594" s="573"/>
      <c r="K594" s="574"/>
    </row>
    <row r="595" spans="2:11" x14ac:dyDescent="0.25">
      <c r="B595" s="565"/>
      <c r="C595" s="565"/>
      <c r="D595" s="565"/>
      <c r="E595" s="565"/>
      <c r="F595" s="565"/>
      <c r="G595" s="565"/>
      <c r="H595" s="565"/>
      <c r="I595" s="573"/>
      <c r="K595" s="574"/>
    </row>
    <row r="596" spans="2:11" x14ac:dyDescent="0.25">
      <c r="B596" s="565"/>
      <c r="C596" s="565"/>
      <c r="D596" s="565"/>
      <c r="E596" s="565"/>
      <c r="F596" s="565"/>
      <c r="G596" s="565"/>
      <c r="H596" s="565"/>
      <c r="I596" s="573"/>
      <c r="K596" s="574"/>
    </row>
    <row r="597" spans="2:11" x14ac:dyDescent="0.25">
      <c r="B597" s="565"/>
      <c r="C597" s="565"/>
      <c r="D597" s="565"/>
      <c r="E597" s="565"/>
      <c r="F597" s="565"/>
      <c r="G597" s="565"/>
      <c r="H597" s="565"/>
      <c r="I597" s="573"/>
      <c r="K597" s="574"/>
    </row>
    <row r="598" spans="2:11" x14ac:dyDescent="0.25">
      <c r="B598" s="565"/>
      <c r="C598" s="565"/>
      <c r="D598" s="565"/>
      <c r="E598" s="565"/>
      <c r="F598" s="565"/>
      <c r="G598" s="565"/>
      <c r="H598" s="565"/>
      <c r="I598" s="573"/>
      <c r="K598" s="574"/>
    </row>
    <row r="599" spans="2:11" x14ac:dyDescent="0.25">
      <c r="B599" s="565"/>
      <c r="C599" s="565"/>
      <c r="D599" s="565"/>
      <c r="E599" s="565"/>
      <c r="F599" s="565"/>
      <c r="G599" s="565"/>
      <c r="H599" s="565"/>
      <c r="I599" s="573"/>
      <c r="K599" s="574"/>
    </row>
    <row r="600" spans="2:11" x14ac:dyDescent="0.25">
      <c r="B600" s="565"/>
      <c r="C600" s="565"/>
      <c r="D600" s="565"/>
      <c r="E600" s="565"/>
      <c r="F600" s="565"/>
      <c r="G600" s="565"/>
      <c r="H600" s="565"/>
      <c r="I600" s="573"/>
      <c r="K600" s="574"/>
    </row>
    <row r="601" spans="2:11" x14ac:dyDescent="0.25">
      <c r="B601" s="565"/>
      <c r="C601" s="565"/>
      <c r="D601" s="565"/>
      <c r="E601" s="565"/>
      <c r="F601" s="565"/>
      <c r="G601" s="565"/>
      <c r="H601" s="565"/>
      <c r="I601" s="573"/>
      <c r="K601" s="574"/>
    </row>
    <row r="602" spans="2:11" x14ac:dyDescent="0.25">
      <c r="B602" s="565"/>
      <c r="C602" s="565"/>
      <c r="D602" s="565"/>
      <c r="E602" s="565"/>
      <c r="F602" s="565"/>
      <c r="G602" s="565"/>
      <c r="H602" s="565"/>
      <c r="I602" s="573"/>
      <c r="K602" s="574"/>
    </row>
    <row r="603" spans="2:11" x14ac:dyDescent="0.25">
      <c r="B603" s="565"/>
      <c r="C603" s="565"/>
      <c r="D603" s="565"/>
      <c r="E603" s="565"/>
      <c r="F603" s="565"/>
      <c r="G603" s="565"/>
      <c r="H603" s="565"/>
      <c r="I603" s="573"/>
      <c r="K603" s="574"/>
    </row>
    <row r="604" spans="2:11" x14ac:dyDescent="0.25">
      <c r="B604" s="565"/>
      <c r="C604" s="565"/>
      <c r="D604" s="565"/>
      <c r="E604" s="565"/>
      <c r="F604" s="565"/>
      <c r="G604" s="565"/>
      <c r="H604" s="565"/>
      <c r="I604" s="573"/>
      <c r="K604" s="574"/>
    </row>
    <row r="605" spans="2:11" x14ac:dyDescent="0.25">
      <c r="B605" s="565"/>
      <c r="C605" s="565"/>
      <c r="D605" s="565"/>
      <c r="E605" s="565"/>
      <c r="F605" s="565"/>
      <c r="G605" s="565"/>
      <c r="H605" s="565"/>
      <c r="I605" s="573"/>
      <c r="K605" s="574"/>
    </row>
    <row r="606" spans="2:11" x14ac:dyDescent="0.25">
      <c r="B606" s="565"/>
      <c r="C606" s="565"/>
      <c r="D606" s="565"/>
      <c r="E606" s="565"/>
      <c r="F606" s="565"/>
      <c r="G606" s="565"/>
      <c r="H606" s="565"/>
      <c r="I606" s="573"/>
      <c r="K606" s="574"/>
    </row>
    <row r="607" spans="2:11" x14ac:dyDescent="0.25">
      <c r="B607" s="565"/>
      <c r="C607" s="565"/>
      <c r="D607" s="565"/>
      <c r="E607" s="565"/>
      <c r="F607" s="565"/>
      <c r="G607" s="565"/>
      <c r="H607" s="565"/>
      <c r="I607" s="573"/>
      <c r="K607" s="574"/>
    </row>
    <row r="608" spans="2:11" x14ac:dyDescent="0.25">
      <c r="B608" s="565"/>
      <c r="C608" s="565"/>
      <c r="D608" s="565"/>
      <c r="E608" s="565"/>
      <c r="F608" s="565"/>
      <c r="G608" s="565"/>
      <c r="H608" s="565"/>
      <c r="I608" s="573"/>
      <c r="K608" s="574"/>
    </row>
    <row r="609" spans="2:11" x14ac:dyDescent="0.25">
      <c r="B609" s="565"/>
      <c r="C609" s="565"/>
      <c r="D609" s="565"/>
      <c r="E609" s="565"/>
      <c r="F609" s="565"/>
      <c r="G609" s="565"/>
      <c r="H609" s="565"/>
      <c r="I609" s="573"/>
      <c r="K609" s="574"/>
    </row>
    <row r="610" spans="2:11" x14ac:dyDescent="0.25">
      <c r="B610" s="565"/>
      <c r="C610" s="565"/>
      <c r="D610" s="565"/>
      <c r="E610" s="565"/>
      <c r="F610" s="565"/>
      <c r="G610" s="565"/>
      <c r="H610" s="565"/>
      <c r="I610" s="573"/>
      <c r="K610" s="574"/>
    </row>
    <row r="611" spans="2:11" x14ac:dyDescent="0.25">
      <c r="B611" s="565"/>
      <c r="C611" s="565"/>
      <c r="D611" s="565"/>
      <c r="E611" s="565"/>
      <c r="F611" s="565"/>
      <c r="G611" s="565"/>
      <c r="H611" s="565"/>
      <c r="I611" s="573"/>
      <c r="K611" s="574"/>
    </row>
    <row r="612" spans="2:11" x14ac:dyDescent="0.25">
      <c r="B612" s="565"/>
      <c r="C612" s="565"/>
      <c r="D612" s="565"/>
      <c r="E612" s="565"/>
      <c r="F612" s="565"/>
      <c r="G612" s="565"/>
      <c r="H612" s="565"/>
      <c r="I612" s="573"/>
      <c r="K612" s="574"/>
    </row>
    <row r="613" spans="2:11" x14ac:dyDescent="0.25">
      <c r="B613" s="565"/>
      <c r="C613" s="565"/>
      <c r="D613" s="565"/>
      <c r="E613" s="565"/>
      <c r="F613" s="565"/>
      <c r="G613" s="565"/>
      <c r="H613" s="565"/>
      <c r="I613" s="573"/>
      <c r="K613" s="574"/>
    </row>
    <row r="614" spans="2:11" x14ac:dyDescent="0.25">
      <c r="B614" s="565"/>
      <c r="C614" s="565"/>
      <c r="D614" s="565"/>
      <c r="E614" s="565"/>
      <c r="F614" s="565"/>
      <c r="G614" s="565"/>
      <c r="H614" s="565"/>
      <c r="I614" s="573"/>
      <c r="K614" s="574"/>
    </row>
    <row r="615" spans="2:11" x14ac:dyDescent="0.25">
      <c r="B615" s="565"/>
      <c r="C615" s="565"/>
      <c r="D615" s="565"/>
      <c r="E615" s="565"/>
      <c r="F615" s="565"/>
      <c r="G615" s="565"/>
      <c r="H615" s="565"/>
      <c r="I615" s="573"/>
      <c r="K615" s="574"/>
    </row>
    <row r="616" spans="2:11" x14ac:dyDescent="0.25">
      <c r="B616" s="565"/>
      <c r="C616" s="565"/>
      <c r="D616" s="565"/>
      <c r="E616" s="565"/>
      <c r="F616" s="565"/>
      <c r="G616" s="565"/>
      <c r="H616" s="565"/>
      <c r="I616" s="573"/>
      <c r="K616" s="574"/>
    </row>
    <row r="617" spans="2:11" x14ac:dyDescent="0.25">
      <c r="B617" s="565"/>
      <c r="C617" s="565"/>
      <c r="D617" s="565"/>
      <c r="E617" s="565"/>
      <c r="F617" s="565"/>
      <c r="G617" s="565"/>
      <c r="H617" s="565"/>
      <c r="I617" s="573"/>
      <c r="K617" s="574"/>
    </row>
    <row r="618" spans="2:11" x14ac:dyDescent="0.25">
      <c r="B618" s="565"/>
      <c r="C618" s="565"/>
      <c r="D618" s="565"/>
      <c r="E618" s="565"/>
      <c r="F618" s="565"/>
      <c r="G618" s="565"/>
      <c r="H618" s="565"/>
      <c r="I618" s="573"/>
      <c r="K618" s="574"/>
    </row>
    <row r="619" spans="2:11" x14ac:dyDescent="0.25">
      <c r="B619" s="565"/>
      <c r="C619" s="565"/>
      <c r="D619" s="565"/>
      <c r="E619" s="565"/>
      <c r="F619" s="565"/>
      <c r="G619" s="565"/>
      <c r="H619" s="565"/>
      <c r="I619" s="573"/>
      <c r="K619" s="574"/>
    </row>
    <row r="620" spans="2:11" x14ac:dyDescent="0.25">
      <c r="B620" s="565"/>
      <c r="C620" s="565"/>
      <c r="D620" s="565"/>
      <c r="E620" s="565"/>
      <c r="F620" s="565"/>
      <c r="G620" s="565"/>
      <c r="H620" s="565"/>
      <c r="I620" s="573"/>
      <c r="K620" s="574"/>
    </row>
    <row r="621" spans="2:11" x14ac:dyDescent="0.25">
      <c r="B621" s="565"/>
      <c r="C621" s="565"/>
      <c r="D621" s="565"/>
      <c r="E621" s="565"/>
      <c r="F621" s="565"/>
      <c r="G621" s="565"/>
      <c r="H621" s="565"/>
      <c r="I621" s="573"/>
      <c r="K621" s="574"/>
    </row>
    <row r="622" spans="2:11" x14ac:dyDescent="0.25">
      <c r="B622" s="565"/>
      <c r="C622" s="565"/>
      <c r="D622" s="565"/>
      <c r="E622" s="565"/>
      <c r="F622" s="565"/>
      <c r="G622" s="565"/>
      <c r="H622" s="565"/>
      <c r="I622" s="573"/>
      <c r="K622" s="574"/>
    </row>
    <row r="623" spans="2:11" s="580" customFormat="1" x14ac:dyDescent="0.25">
      <c r="B623" s="565"/>
      <c r="C623" s="565"/>
      <c r="D623" s="565"/>
      <c r="E623" s="565"/>
      <c r="F623" s="565"/>
      <c r="G623" s="565"/>
      <c r="H623" s="565"/>
      <c r="I623" s="573"/>
      <c r="K623" s="574"/>
    </row>
    <row r="624" spans="2:11" x14ac:dyDescent="0.25">
      <c r="B624" s="565"/>
      <c r="C624" s="565"/>
      <c r="D624" s="565"/>
      <c r="E624" s="565"/>
      <c r="F624" s="565"/>
      <c r="G624" s="565"/>
      <c r="H624" s="565"/>
      <c r="I624" s="573"/>
      <c r="K624" s="574"/>
    </row>
    <row r="625" spans="2:11" x14ac:dyDescent="0.25">
      <c r="B625" s="565"/>
      <c r="C625" s="565"/>
      <c r="D625" s="565"/>
      <c r="E625" s="565"/>
      <c r="F625" s="565"/>
      <c r="G625" s="565"/>
      <c r="H625" s="565"/>
      <c r="I625" s="573"/>
      <c r="K625" s="574"/>
    </row>
    <row r="626" spans="2:11" x14ac:dyDescent="0.25">
      <c r="B626" s="565"/>
      <c r="C626" s="565"/>
      <c r="D626" s="565"/>
      <c r="E626" s="565"/>
      <c r="F626" s="565"/>
      <c r="G626" s="565"/>
      <c r="H626" s="565"/>
      <c r="I626" s="573"/>
      <c r="K626" s="574"/>
    </row>
    <row r="627" spans="2:11" x14ac:dyDescent="0.25">
      <c r="B627" s="565"/>
      <c r="C627" s="565"/>
      <c r="D627" s="565"/>
      <c r="E627" s="565"/>
      <c r="F627" s="565"/>
      <c r="G627" s="565"/>
      <c r="H627" s="565"/>
      <c r="I627" s="573"/>
      <c r="K627" s="574"/>
    </row>
    <row r="628" spans="2:11" x14ac:dyDescent="0.25">
      <c r="B628" s="565"/>
      <c r="C628" s="565"/>
      <c r="D628" s="565"/>
      <c r="E628" s="565"/>
      <c r="F628" s="565"/>
      <c r="G628" s="565"/>
      <c r="H628" s="565"/>
      <c r="I628" s="573"/>
      <c r="K628" s="574"/>
    </row>
    <row r="629" spans="2:11" x14ac:dyDescent="0.25">
      <c r="B629" s="565"/>
      <c r="C629" s="565"/>
      <c r="D629" s="565"/>
      <c r="E629" s="565"/>
      <c r="F629" s="565"/>
      <c r="G629" s="565"/>
      <c r="H629" s="565"/>
      <c r="I629" s="573"/>
      <c r="K629" s="574"/>
    </row>
    <row r="630" spans="2:11" x14ac:dyDescent="0.25">
      <c r="B630" s="565"/>
      <c r="C630" s="565"/>
      <c r="D630" s="565"/>
      <c r="E630" s="565"/>
      <c r="F630" s="565"/>
      <c r="G630" s="565"/>
      <c r="H630" s="565"/>
      <c r="I630" s="573"/>
      <c r="K630" s="574"/>
    </row>
    <row r="631" spans="2:11" x14ac:dyDescent="0.25">
      <c r="B631" s="565"/>
      <c r="C631" s="565"/>
      <c r="D631" s="565"/>
      <c r="E631" s="565"/>
      <c r="F631" s="565"/>
      <c r="G631" s="565"/>
      <c r="H631" s="565"/>
      <c r="I631" s="573"/>
      <c r="K631" s="574"/>
    </row>
    <row r="632" spans="2:11" x14ac:dyDescent="0.25">
      <c r="B632" s="565"/>
      <c r="C632" s="565"/>
      <c r="D632" s="565"/>
      <c r="E632" s="565"/>
      <c r="F632" s="565"/>
      <c r="G632" s="565"/>
      <c r="H632" s="565"/>
      <c r="I632" s="573"/>
      <c r="K632" s="574"/>
    </row>
    <row r="633" spans="2:11" x14ac:dyDescent="0.25">
      <c r="B633" s="565"/>
      <c r="C633" s="565"/>
      <c r="D633" s="565"/>
      <c r="E633" s="565"/>
      <c r="F633" s="565"/>
      <c r="G633" s="565"/>
      <c r="H633" s="565"/>
      <c r="I633" s="573"/>
      <c r="K633" s="574"/>
    </row>
    <row r="634" spans="2:11" x14ac:dyDescent="0.25">
      <c r="B634" s="565"/>
      <c r="C634" s="565"/>
      <c r="D634" s="565"/>
      <c r="E634" s="565"/>
      <c r="F634" s="565"/>
      <c r="G634" s="565"/>
      <c r="H634" s="565"/>
      <c r="I634" s="573"/>
      <c r="K634" s="574"/>
    </row>
    <row r="635" spans="2:11" x14ac:dyDescent="0.25">
      <c r="B635" s="565"/>
      <c r="C635" s="565"/>
      <c r="D635" s="565"/>
      <c r="E635" s="565"/>
      <c r="F635" s="565"/>
      <c r="G635" s="565"/>
      <c r="H635" s="565"/>
      <c r="I635" s="573"/>
      <c r="K635" s="574"/>
    </row>
    <row r="636" spans="2:11" x14ac:dyDescent="0.25">
      <c r="B636" s="565"/>
      <c r="C636" s="565"/>
      <c r="D636" s="565"/>
      <c r="E636" s="565"/>
      <c r="F636" s="565"/>
      <c r="G636" s="565"/>
      <c r="H636" s="565"/>
      <c r="I636" s="573"/>
      <c r="K636" s="574"/>
    </row>
    <row r="637" spans="2:11" x14ac:dyDescent="0.25">
      <c r="B637" s="565"/>
      <c r="C637" s="565"/>
      <c r="D637" s="565"/>
      <c r="E637" s="565"/>
      <c r="F637" s="565"/>
      <c r="G637" s="565"/>
      <c r="H637" s="565"/>
      <c r="I637" s="573"/>
      <c r="K637" s="574"/>
    </row>
    <row r="638" spans="2:11" x14ac:dyDescent="0.25">
      <c r="B638" s="565"/>
      <c r="C638" s="565"/>
      <c r="D638" s="565"/>
      <c r="E638" s="565"/>
      <c r="F638" s="565"/>
      <c r="G638" s="565"/>
      <c r="H638" s="565"/>
      <c r="I638" s="573"/>
      <c r="K638" s="574"/>
    </row>
    <row r="639" spans="2:11" x14ac:dyDescent="0.25">
      <c r="B639" s="565"/>
      <c r="C639" s="565"/>
      <c r="D639" s="565"/>
      <c r="E639" s="565"/>
      <c r="F639" s="565"/>
      <c r="G639" s="565"/>
      <c r="H639" s="565"/>
      <c r="I639" s="573"/>
      <c r="K639" s="574"/>
    </row>
    <row r="640" spans="2:11" x14ac:dyDescent="0.25">
      <c r="B640" s="565"/>
      <c r="C640" s="565"/>
      <c r="D640" s="565"/>
      <c r="E640" s="565"/>
      <c r="F640" s="565"/>
      <c r="G640" s="565"/>
      <c r="H640" s="565"/>
      <c r="I640" s="573"/>
      <c r="K640" s="574"/>
    </row>
    <row r="641" spans="2:11" x14ac:dyDescent="0.25">
      <c r="B641" s="565"/>
      <c r="C641" s="565"/>
      <c r="D641" s="565"/>
      <c r="E641" s="565"/>
      <c r="F641" s="565"/>
      <c r="G641" s="565"/>
      <c r="H641" s="565"/>
      <c r="I641" s="573"/>
      <c r="K641" s="574"/>
    </row>
    <row r="642" spans="2:11" x14ac:dyDescent="0.25">
      <c r="B642" s="565"/>
      <c r="C642" s="565"/>
      <c r="D642" s="565"/>
      <c r="E642" s="565"/>
      <c r="F642" s="565"/>
      <c r="G642" s="565"/>
      <c r="H642" s="565"/>
      <c r="I642" s="573"/>
      <c r="K642" s="574"/>
    </row>
    <row r="643" spans="2:11" x14ac:dyDescent="0.25">
      <c r="B643" s="565"/>
      <c r="C643" s="565"/>
      <c r="D643" s="565"/>
      <c r="E643" s="565"/>
      <c r="F643" s="565"/>
      <c r="G643" s="565"/>
      <c r="H643" s="565"/>
      <c r="I643" s="573"/>
      <c r="K643" s="574"/>
    </row>
    <row r="644" spans="2:11" x14ac:dyDescent="0.25">
      <c r="B644" s="565"/>
      <c r="C644" s="565"/>
      <c r="D644" s="565"/>
      <c r="E644" s="565"/>
      <c r="F644" s="565"/>
      <c r="G644" s="565"/>
      <c r="H644" s="565"/>
      <c r="I644" s="573"/>
      <c r="K644" s="574"/>
    </row>
    <row r="645" spans="2:11" x14ac:dyDescent="0.25">
      <c r="B645" s="565"/>
      <c r="C645" s="565"/>
      <c r="D645" s="565"/>
      <c r="E645" s="565"/>
      <c r="F645" s="565"/>
      <c r="G645" s="565"/>
      <c r="H645" s="565"/>
      <c r="I645" s="573"/>
      <c r="K645" s="574"/>
    </row>
    <row r="646" spans="2:11" x14ac:dyDescent="0.25">
      <c r="B646" s="565"/>
      <c r="C646" s="565"/>
      <c r="D646" s="565"/>
      <c r="E646" s="565"/>
      <c r="F646" s="565"/>
      <c r="G646" s="565"/>
      <c r="H646" s="565"/>
      <c r="I646" s="573"/>
      <c r="K646" s="574"/>
    </row>
    <row r="647" spans="2:11" x14ac:dyDescent="0.25">
      <c r="B647" s="565"/>
      <c r="C647" s="565"/>
      <c r="D647" s="565"/>
      <c r="E647" s="565"/>
      <c r="F647" s="565"/>
      <c r="G647" s="565"/>
      <c r="H647" s="565"/>
      <c r="I647" s="573"/>
      <c r="K647" s="574"/>
    </row>
    <row r="648" spans="2:11" x14ac:dyDescent="0.25">
      <c r="B648" s="565"/>
      <c r="C648" s="565"/>
      <c r="D648" s="565"/>
      <c r="E648" s="566"/>
      <c r="F648" s="565"/>
      <c r="G648" s="565"/>
      <c r="H648" s="565"/>
      <c r="I648" s="567"/>
    </row>
    <row r="649" spans="2:11" x14ac:dyDescent="0.25">
      <c r="B649" s="565"/>
      <c r="C649" s="565"/>
      <c r="D649" s="565"/>
      <c r="E649" s="566"/>
      <c r="F649" s="565"/>
      <c r="G649" s="565"/>
      <c r="H649" s="565"/>
      <c r="I649" s="567"/>
    </row>
    <row r="650" spans="2:11" x14ac:dyDescent="0.25">
      <c r="B650" s="565"/>
      <c r="C650" s="565"/>
      <c r="D650" s="565"/>
      <c r="E650" s="566"/>
      <c r="F650" s="565"/>
      <c r="G650" s="565"/>
      <c r="H650" s="565"/>
      <c r="I650" s="567"/>
    </row>
    <row r="651" spans="2:11" x14ac:dyDescent="0.25">
      <c r="B651" s="565"/>
      <c r="C651" s="565"/>
      <c r="D651" s="565"/>
      <c r="E651" s="566"/>
      <c r="F651" s="565"/>
      <c r="G651" s="565"/>
      <c r="H651" s="565"/>
      <c r="I651" s="567"/>
    </row>
    <row r="652" spans="2:11" x14ac:dyDescent="0.25">
      <c r="B652" s="565"/>
      <c r="C652" s="565"/>
      <c r="D652" s="565"/>
      <c r="E652" s="566"/>
      <c r="F652" s="565"/>
      <c r="G652" s="565"/>
      <c r="H652" s="565"/>
      <c r="I652" s="567"/>
    </row>
    <row r="653" spans="2:11" x14ac:dyDescent="0.25">
      <c r="B653" s="565"/>
      <c r="C653" s="565"/>
      <c r="D653" s="565"/>
      <c r="E653" s="566"/>
      <c r="F653" s="565"/>
      <c r="G653" s="565"/>
      <c r="H653" s="565"/>
      <c r="I653" s="567"/>
    </row>
    <row r="654" spans="2:11" x14ac:dyDescent="0.25">
      <c r="B654" s="565"/>
      <c r="C654" s="565"/>
      <c r="D654" s="565"/>
      <c r="E654" s="566"/>
      <c r="F654" s="565"/>
      <c r="G654" s="565"/>
      <c r="H654" s="565"/>
      <c r="I654" s="567"/>
    </row>
    <row r="655" spans="2:11" x14ac:dyDescent="0.25">
      <c r="B655" s="565"/>
      <c r="C655" s="565"/>
      <c r="D655" s="565"/>
      <c r="E655" s="566"/>
      <c r="F655" s="565"/>
      <c r="G655" s="565"/>
      <c r="H655" s="565"/>
      <c r="I655" s="567"/>
    </row>
    <row r="656" spans="2:11" x14ac:dyDescent="0.25">
      <c r="B656" s="565"/>
      <c r="C656" s="565"/>
      <c r="D656" s="565"/>
      <c r="E656" s="566"/>
      <c r="F656" s="565"/>
      <c r="G656" s="565"/>
      <c r="H656" s="565"/>
      <c r="I656" s="567"/>
    </row>
    <row r="657" spans="2:9" x14ac:dyDescent="0.25">
      <c r="B657" s="565"/>
      <c r="C657" s="565"/>
      <c r="D657" s="565"/>
      <c r="E657" s="566"/>
      <c r="F657" s="565"/>
      <c r="G657" s="565"/>
      <c r="H657" s="565"/>
      <c r="I657" s="567"/>
    </row>
    <row r="658" spans="2:9" x14ac:dyDescent="0.25">
      <c r="B658" s="565"/>
      <c r="C658" s="565"/>
      <c r="D658" s="565"/>
      <c r="E658" s="566"/>
      <c r="F658" s="565"/>
      <c r="G658" s="565"/>
      <c r="H658" s="565"/>
      <c r="I658" s="567"/>
    </row>
    <row r="659" spans="2:9" x14ac:dyDescent="0.25">
      <c r="B659" s="565"/>
      <c r="C659" s="565"/>
      <c r="D659" s="565"/>
      <c r="E659" s="566"/>
      <c r="F659" s="565"/>
      <c r="G659" s="565"/>
      <c r="H659" s="565"/>
      <c r="I659" s="567"/>
    </row>
    <row r="660" spans="2:9" x14ac:dyDescent="0.25">
      <c r="B660" s="565"/>
      <c r="C660" s="565"/>
      <c r="D660" s="565"/>
      <c r="E660" s="566"/>
      <c r="F660" s="565"/>
      <c r="G660" s="565"/>
      <c r="H660" s="565"/>
      <c r="I660" s="567"/>
    </row>
    <row r="661" spans="2:9" x14ac:dyDescent="0.25">
      <c r="B661" s="565"/>
      <c r="C661" s="565"/>
      <c r="D661" s="565"/>
      <c r="E661" s="566"/>
      <c r="F661" s="565"/>
      <c r="G661" s="565"/>
      <c r="H661" s="565"/>
      <c r="I661" s="567"/>
    </row>
    <row r="662" spans="2:9" x14ac:dyDescent="0.25">
      <c r="B662" s="565"/>
      <c r="C662" s="565"/>
      <c r="D662" s="565"/>
      <c r="E662" s="566"/>
      <c r="F662" s="565"/>
      <c r="G662" s="565"/>
      <c r="H662" s="565"/>
      <c r="I662" s="567"/>
    </row>
    <row r="663" spans="2:9" x14ac:dyDescent="0.25">
      <c r="B663" s="565"/>
      <c r="C663" s="565"/>
      <c r="D663" s="565"/>
      <c r="E663" s="566"/>
      <c r="F663" s="565"/>
      <c r="G663" s="565"/>
      <c r="H663" s="565"/>
      <c r="I663" s="567"/>
    </row>
    <row r="664" spans="2:9" x14ac:dyDescent="0.25">
      <c r="B664" s="565"/>
      <c r="C664" s="565"/>
      <c r="D664" s="565"/>
      <c r="E664" s="566"/>
      <c r="F664" s="565"/>
      <c r="G664" s="565"/>
      <c r="H664" s="565"/>
      <c r="I664" s="567"/>
    </row>
    <row r="665" spans="2:9" x14ac:dyDescent="0.25">
      <c r="B665" s="565"/>
      <c r="C665" s="565"/>
      <c r="D665" s="565"/>
      <c r="E665" s="566"/>
      <c r="F665" s="565"/>
      <c r="G665" s="565"/>
      <c r="H665" s="565"/>
      <c r="I665" s="567"/>
    </row>
    <row r="666" spans="2:9" x14ac:dyDescent="0.25">
      <c r="B666" s="565"/>
      <c r="C666" s="565"/>
      <c r="D666" s="565"/>
      <c r="E666" s="566"/>
      <c r="F666" s="565"/>
      <c r="G666" s="565"/>
      <c r="H666" s="565"/>
      <c r="I666" s="567"/>
    </row>
    <row r="667" spans="2:9" x14ac:dyDescent="0.25">
      <c r="B667" s="565"/>
      <c r="C667" s="565"/>
      <c r="D667" s="565"/>
      <c r="E667" s="566"/>
      <c r="F667" s="565"/>
      <c r="G667" s="565"/>
      <c r="H667" s="565"/>
      <c r="I667" s="567"/>
    </row>
    <row r="668" spans="2:9" x14ac:dyDescent="0.25">
      <c r="B668" s="565"/>
      <c r="C668" s="565"/>
      <c r="D668" s="565"/>
      <c r="E668" s="566"/>
      <c r="F668" s="565"/>
      <c r="G668" s="565"/>
      <c r="H668" s="565"/>
      <c r="I668" s="567"/>
    </row>
    <row r="669" spans="2:9" x14ac:dyDescent="0.25">
      <c r="B669" s="565"/>
      <c r="C669" s="565"/>
      <c r="D669" s="565"/>
      <c r="E669" s="566"/>
      <c r="F669" s="565"/>
      <c r="G669" s="565"/>
      <c r="H669" s="565"/>
      <c r="I669" s="567"/>
    </row>
    <row r="670" spans="2:9" x14ac:dyDescent="0.25">
      <c r="B670" s="565"/>
      <c r="C670" s="565"/>
      <c r="D670" s="565"/>
      <c r="E670" s="566"/>
      <c r="F670" s="565"/>
      <c r="G670" s="565"/>
      <c r="H670" s="565"/>
      <c r="I670" s="567"/>
    </row>
    <row r="671" spans="2:9" x14ac:dyDescent="0.25">
      <c r="B671" s="565"/>
      <c r="C671" s="565"/>
      <c r="D671" s="565"/>
      <c r="E671" s="566"/>
      <c r="F671" s="565"/>
      <c r="G671" s="565"/>
      <c r="H671" s="565"/>
      <c r="I671" s="567"/>
    </row>
    <row r="672" spans="2:9" x14ac:dyDescent="0.25">
      <c r="B672" s="565"/>
      <c r="C672" s="565"/>
      <c r="D672" s="565"/>
      <c r="E672" s="566"/>
      <c r="F672" s="565"/>
      <c r="G672" s="565"/>
      <c r="H672" s="565"/>
      <c r="I672" s="567"/>
    </row>
    <row r="673" spans="2:9" x14ac:dyDescent="0.25">
      <c r="B673" s="565"/>
      <c r="C673" s="565"/>
      <c r="D673" s="565"/>
      <c r="E673" s="566"/>
      <c r="F673" s="565"/>
      <c r="G673" s="565"/>
      <c r="H673" s="565"/>
      <c r="I673" s="567"/>
    </row>
    <row r="674" spans="2:9" x14ac:dyDescent="0.25">
      <c r="B674" s="565"/>
      <c r="C674" s="565"/>
      <c r="D674" s="565"/>
      <c r="E674" s="566"/>
      <c r="F674" s="565"/>
      <c r="G674" s="565"/>
      <c r="H674" s="565"/>
      <c r="I674" s="567"/>
    </row>
    <row r="675" spans="2:9" x14ac:dyDescent="0.25">
      <c r="B675" s="565"/>
      <c r="C675" s="565"/>
      <c r="D675" s="565"/>
      <c r="E675" s="566"/>
      <c r="F675" s="565"/>
      <c r="G675" s="565"/>
      <c r="H675" s="565"/>
      <c r="I675" s="567"/>
    </row>
    <row r="676" spans="2:9" x14ac:dyDescent="0.25">
      <c r="B676" s="565"/>
      <c r="C676" s="565"/>
      <c r="D676" s="565"/>
      <c r="E676" s="566"/>
      <c r="F676" s="565"/>
      <c r="G676" s="565"/>
      <c r="H676" s="565"/>
      <c r="I676" s="567"/>
    </row>
    <row r="677" spans="2:9" x14ac:dyDescent="0.25">
      <c r="B677" s="565"/>
      <c r="C677" s="565"/>
      <c r="D677" s="565"/>
      <c r="E677" s="566"/>
      <c r="F677" s="565"/>
      <c r="G677" s="565"/>
      <c r="H677" s="565"/>
      <c r="I677" s="567"/>
    </row>
    <row r="678" spans="2:9" x14ac:dyDescent="0.25">
      <c r="B678" s="565"/>
      <c r="C678" s="565"/>
      <c r="D678" s="565"/>
      <c r="E678" s="566"/>
      <c r="F678" s="565"/>
      <c r="G678" s="565"/>
      <c r="H678" s="565"/>
      <c r="I678" s="567"/>
    </row>
    <row r="679" spans="2:9" x14ac:dyDescent="0.25">
      <c r="B679" s="565"/>
      <c r="C679" s="565"/>
      <c r="D679" s="565"/>
      <c r="E679" s="566"/>
      <c r="F679" s="565"/>
      <c r="G679" s="565"/>
      <c r="H679" s="565"/>
      <c r="I679" s="567"/>
    </row>
    <row r="680" spans="2:9" x14ac:dyDescent="0.25">
      <c r="B680" s="565"/>
      <c r="C680" s="565"/>
      <c r="D680" s="565"/>
      <c r="E680" s="566"/>
      <c r="F680" s="565"/>
      <c r="G680" s="565"/>
      <c r="H680" s="565"/>
      <c r="I680" s="567"/>
    </row>
    <row r="681" spans="2:9" x14ac:dyDescent="0.25">
      <c r="B681" s="565"/>
      <c r="C681" s="565"/>
      <c r="D681" s="565"/>
      <c r="E681" s="566"/>
      <c r="F681" s="565"/>
      <c r="G681" s="565"/>
      <c r="H681" s="565"/>
      <c r="I681" s="567"/>
    </row>
    <row r="682" spans="2:9" x14ac:dyDescent="0.25">
      <c r="B682" s="565"/>
      <c r="C682" s="565"/>
      <c r="D682" s="565"/>
      <c r="E682" s="566"/>
      <c r="F682" s="565"/>
      <c r="G682" s="565"/>
      <c r="H682" s="565"/>
      <c r="I682" s="567"/>
    </row>
    <row r="683" spans="2:9" x14ac:dyDescent="0.25">
      <c r="B683" s="565"/>
      <c r="C683" s="566"/>
      <c r="D683" s="566"/>
      <c r="E683" s="566"/>
      <c r="F683" s="565"/>
      <c r="G683" s="565"/>
      <c r="H683" s="565"/>
      <c r="I683" s="567"/>
    </row>
    <row r="684" spans="2:9" x14ac:dyDescent="0.25">
      <c r="B684" s="565"/>
      <c r="C684" s="566"/>
      <c r="D684" s="566"/>
      <c r="E684" s="566"/>
      <c r="F684" s="565"/>
      <c r="G684" s="565"/>
      <c r="H684" s="565"/>
      <c r="I684" s="567"/>
    </row>
    <row r="685" spans="2:9" x14ac:dyDescent="0.25">
      <c r="B685" s="565"/>
      <c r="C685" s="566"/>
      <c r="D685" s="566"/>
      <c r="E685" s="566"/>
      <c r="F685" s="565"/>
      <c r="G685" s="565"/>
      <c r="H685" s="565"/>
      <c r="I685" s="567"/>
    </row>
    <row r="686" spans="2:9" x14ac:dyDescent="0.25">
      <c r="B686" s="565"/>
      <c r="C686" s="566"/>
      <c r="D686" s="566"/>
      <c r="E686" s="566"/>
      <c r="F686" s="565"/>
      <c r="G686" s="565"/>
      <c r="H686" s="565"/>
      <c r="I686" s="567"/>
    </row>
    <row r="687" spans="2:9" x14ac:dyDescent="0.25">
      <c r="B687" s="565"/>
      <c r="C687" s="566"/>
      <c r="D687" s="566"/>
      <c r="E687" s="566"/>
      <c r="F687" s="565"/>
      <c r="G687" s="565"/>
      <c r="H687" s="565"/>
      <c r="I687" s="567"/>
    </row>
    <row r="688" spans="2:9" x14ac:dyDescent="0.25">
      <c r="B688" s="565"/>
      <c r="C688" s="566"/>
      <c r="D688" s="566"/>
      <c r="E688" s="566"/>
      <c r="F688" s="565"/>
      <c r="G688" s="565"/>
      <c r="H688" s="565"/>
      <c r="I688" s="567"/>
    </row>
    <row r="689" spans="2:9" x14ac:dyDescent="0.25">
      <c r="B689" s="565"/>
      <c r="C689" s="566"/>
      <c r="D689" s="566"/>
      <c r="E689" s="566"/>
      <c r="F689" s="565"/>
      <c r="G689" s="565"/>
      <c r="H689" s="565"/>
      <c r="I689" s="567"/>
    </row>
    <row r="690" spans="2:9" x14ac:dyDescent="0.25">
      <c r="B690" s="565"/>
      <c r="C690" s="566"/>
      <c r="D690" s="566"/>
      <c r="E690" s="566"/>
      <c r="F690" s="565"/>
      <c r="G690" s="565"/>
      <c r="H690" s="565"/>
      <c r="I690" s="567"/>
    </row>
    <row r="691" spans="2:9" x14ac:dyDescent="0.25">
      <c r="B691" s="565"/>
      <c r="C691" s="566"/>
      <c r="D691" s="566"/>
      <c r="E691" s="566"/>
      <c r="F691" s="565"/>
      <c r="G691" s="565"/>
      <c r="H691" s="565"/>
      <c r="I691" s="567"/>
    </row>
    <row r="692" spans="2:9" x14ac:dyDescent="0.25">
      <c r="B692" s="565"/>
      <c r="C692" s="566"/>
      <c r="D692" s="566"/>
      <c r="E692" s="566"/>
      <c r="F692" s="565"/>
      <c r="G692" s="565"/>
      <c r="H692" s="565"/>
      <c r="I692" s="567"/>
    </row>
    <row r="693" spans="2:9" x14ac:dyDescent="0.25">
      <c r="B693" s="565"/>
      <c r="C693" s="566"/>
      <c r="D693" s="566"/>
      <c r="E693" s="566"/>
      <c r="F693" s="565"/>
      <c r="G693" s="565"/>
      <c r="H693" s="565"/>
      <c r="I693" s="567"/>
    </row>
    <row r="694" spans="2:9" x14ac:dyDescent="0.25">
      <c r="B694" s="565"/>
      <c r="C694" s="566"/>
      <c r="D694" s="566"/>
      <c r="E694" s="566"/>
      <c r="F694" s="565"/>
      <c r="G694" s="565"/>
      <c r="H694" s="565"/>
      <c r="I694" s="567"/>
    </row>
    <row r="695" spans="2:9" x14ac:dyDescent="0.25">
      <c r="B695" s="565"/>
      <c r="C695" s="566"/>
      <c r="D695" s="566"/>
      <c r="E695" s="566"/>
      <c r="F695" s="565"/>
      <c r="G695" s="565"/>
      <c r="H695" s="565"/>
      <c r="I695" s="567"/>
    </row>
    <row r="696" spans="2:9" x14ac:dyDescent="0.25">
      <c r="B696" s="565"/>
      <c r="C696" s="566"/>
      <c r="D696" s="566"/>
      <c r="E696" s="566"/>
      <c r="F696" s="565"/>
      <c r="G696" s="565"/>
      <c r="H696" s="565"/>
      <c r="I696" s="567"/>
    </row>
    <row r="697" spans="2:9" x14ac:dyDescent="0.25">
      <c r="B697" s="565"/>
      <c r="C697" s="566"/>
      <c r="D697" s="566"/>
      <c r="E697" s="566"/>
      <c r="F697" s="565"/>
      <c r="G697" s="565"/>
      <c r="H697" s="565"/>
      <c r="I697" s="567"/>
    </row>
    <row r="698" spans="2:9" x14ac:dyDescent="0.25">
      <c r="B698" s="565"/>
      <c r="C698" s="566"/>
      <c r="D698" s="566"/>
      <c r="E698" s="566"/>
      <c r="F698" s="565"/>
      <c r="G698" s="565"/>
      <c r="H698" s="565"/>
      <c r="I698" s="567"/>
    </row>
    <row r="699" spans="2:9" x14ac:dyDescent="0.25">
      <c r="B699" s="565"/>
      <c r="C699" s="566"/>
      <c r="D699" s="566"/>
      <c r="E699" s="566"/>
      <c r="F699" s="565"/>
      <c r="G699" s="565"/>
      <c r="H699" s="565"/>
      <c r="I699" s="567"/>
    </row>
    <row r="700" spans="2:9" x14ac:dyDescent="0.25">
      <c r="B700" s="565"/>
      <c r="C700" s="566"/>
      <c r="D700" s="566"/>
      <c r="E700" s="566"/>
      <c r="F700" s="565"/>
      <c r="G700" s="565"/>
      <c r="H700" s="565"/>
      <c r="I700" s="567"/>
    </row>
    <row r="701" spans="2:9" x14ac:dyDescent="0.25">
      <c r="B701" s="565"/>
      <c r="C701" s="566"/>
      <c r="D701" s="566"/>
      <c r="E701" s="566"/>
      <c r="F701" s="565"/>
      <c r="G701" s="565"/>
      <c r="H701" s="565"/>
      <c r="I701" s="567"/>
    </row>
    <row r="702" spans="2:9" x14ac:dyDescent="0.25">
      <c r="B702" s="565"/>
      <c r="C702" s="566"/>
      <c r="D702" s="566"/>
      <c r="E702" s="566"/>
      <c r="F702" s="565"/>
      <c r="G702" s="565"/>
      <c r="H702" s="565"/>
      <c r="I702" s="567"/>
    </row>
    <row r="703" spans="2:9" x14ac:dyDescent="0.25">
      <c r="B703" s="565"/>
      <c r="C703" s="566"/>
      <c r="D703" s="566"/>
      <c r="E703" s="566"/>
      <c r="F703" s="565"/>
      <c r="G703" s="565"/>
      <c r="H703" s="565"/>
      <c r="I703" s="567"/>
    </row>
    <row r="704" spans="2:9" x14ac:dyDescent="0.25">
      <c r="B704" s="565"/>
      <c r="C704" s="566"/>
      <c r="D704" s="566"/>
      <c r="E704" s="566"/>
      <c r="F704" s="565"/>
      <c r="G704" s="565"/>
      <c r="H704" s="565"/>
      <c r="I704" s="567"/>
    </row>
    <row r="705" spans="2:9" x14ac:dyDescent="0.25">
      <c r="B705" s="565"/>
      <c r="C705" s="566"/>
      <c r="D705" s="566"/>
      <c r="E705" s="566"/>
      <c r="F705" s="565"/>
      <c r="G705" s="565"/>
      <c r="H705" s="565"/>
      <c r="I705" s="567"/>
    </row>
    <row r="706" spans="2:9" x14ac:dyDescent="0.25">
      <c r="B706" s="565"/>
      <c r="C706" s="566"/>
      <c r="D706" s="566"/>
      <c r="E706" s="566"/>
      <c r="F706" s="565"/>
      <c r="G706" s="565"/>
      <c r="H706" s="565"/>
      <c r="I706" s="567"/>
    </row>
    <row r="707" spans="2:9" x14ac:dyDescent="0.25">
      <c r="B707" s="565"/>
      <c r="C707" s="566"/>
      <c r="D707" s="566"/>
      <c r="E707" s="566"/>
      <c r="F707" s="565"/>
      <c r="G707" s="565"/>
      <c r="H707" s="565"/>
      <c r="I707" s="567"/>
    </row>
    <row r="708" spans="2:9" x14ac:dyDescent="0.25">
      <c r="B708" s="565"/>
      <c r="C708" s="566"/>
      <c r="D708" s="566"/>
      <c r="E708" s="566"/>
      <c r="F708" s="565"/>
      <c r="G708" s="565"/>
      <c r="H708" s="565"/>
      <c r="I708" s="567"/>
    </row>
    <row r="709" spans="2:9" x14ac:dyDescent="0.25">
      <c r="B709" s="565"/>
      <c r="C709" s="566"/>
      <c r="D709" s="566"/>
      <c r="E709" s="566"/>
      <c r="F709" s="565"/>
      <c r="G709" s="565"/>
      <c r="H709" s="565"/>
      <c r="I709" s="567"/>
    </row>
    <row r="710" spans="2:9" x14ac:dyDescent="0.25">
      <c r="B710" s="565"/>
      <c r="C710" s="566"/>
      <c r="D710" s="566"/>
      <c r="E710" s="566"/>
      <c r="F710" s="565"/>
      <c r="G710" s="565"/>
      <c r="H710" s="565"/>
      <c r="I710" s="567"/>
    </row>
    <row r="711" spans="2:9" x14ac:dyDescent="0.25">
      <c r="B711" s="565"/>
      <c r="C711" s="566"/>
      <c r="D711" s="566"/>
      <c r="E711" s="566"/>
      <c r="F711" s="565"/>
      <c r="G711" s="565"/>
      <c r="H711" s="565"/>
      <c r="I711" s="567"/>
    </row>
    <row r="712" spans="2:9" x14ac:dyDescent="0.25">
      <c r="B712" s="565"/>
      <c r="C712" s="566"/>
      <c r="D712" s="566"/>
      <c r="E712" s="566"/>
      <c r="F712" s="565"/>
      <c r="G712" s="565"/>
      <c r="H712" s="565"/>
      <c r="I712" s="567"/>
    </row>
    <row r="713" spans="2:9" x14ac:dyDescent="0.25">
      <c r="B713" s="565"/>
      <c r="C713" s="566"/>
      <c r="D713" s="566"/>
      <c r="E713" s="566"/>
      <c r="F713" s="565"/>
      <c r="G713" s="565"/>
      <c r="H713" s="565"/>
      <c r="I713" s="567"/>
    </row>
    <row r="714" spans="2:9" x14ac:dyDescent="0.25">
      <c r="B714" s="565"/>
      <c r="C714" s="566"/>
      <c r="D714" s="566"/>
      <c r="E714" s="566"/>
      <c r="F714" s="565"/>
      <c r="G714" s="565"/>
      <c r="H714" s="565"/>
      <c r="I714" s="567"/>
    </row>
    <row r="715" spans="2:9" x14ac:dyDescent="0.25">
      <c r="B715" s="565"/>
      <c r="C715" s="566"/>
      <c r="D715" s="566"/>
      <c r="E715" s="566"/>
      <c r="F715" s="565"/>
      <c r="G715" s="565"/>
      <c r="H715" s="565"/>
      <c r="I715" s="567"/>
    </row>
    <row r="716" spans="2:9" x14ac:dyDescent="0.25">
      <c r="B716" s="565"/>
      <c r="C716" s="566"/>
      <c r="D716" s="566"/>
      <c r="E716" s="566"/>
      <c r="F716" s="565"/>
      <c r="G716" s="565"/>
      <c r="H716" s="565"/>
      <c r="I716" s="567"/>
    </row>
    <row r="717" spans="2:9" x14ac:dyDescent="0.25">
      <c r="B717" s="565"/>
      <c r="C717" s="566"/>
      <c r="D717" s="566"/>
      <c r="E717" s="566"/>
      <c r="F717" s="565"/>
      <c r="G717" s="565"/>
      <c r="H717" s="565"/>
      <c r="I717" s="567"/>
    </row>
    <row r="718" spans="2:9" x14ac:dyDescent="0.25">
      <c r="B718" s="565"/>
      <c r="C718" s="566"/>
      <c r="D718" s="566"/>
      <c r="E718" s="566"/>
      <c r="F718" s="565"/>
      <c r="G718" s="565"/>
      <c r="H718" s="565"/>
      <c r="I718" s="567"/>
    </row>
    <row r="719" spans="2:9" x14ac:dyDescent="0.25">
      <c r="B719" s="565"/>
      <c r="C719" s="566"/>
      <c r="D719" s="566"/>
      <c r="E719" s="566"/>
      <c r="F719" s="565"/>
      <c r="G719" s="565"/>
      <c r="H719" s="565"/>
      <c r="I719" s="567"/>
    </row>
    <row r="720" spans="2:9" x14ac:dyDescent="0.25">
      <c r="B720" s="565"/>
      <c r="C720" s="566"/>
      <c r="D720" s="566"/>
      <c r="E720" s="566"/>
      <c r="F720" s="565"/>
      <c r="G720" s="565"/>
      <c r="H720" s="565"/>
      <c r="I720" s="567"/>
    </row>
    <row r="721" spans="2:9" x14ac:dyDescent="0.25">
      <c r="B721" s="565"/>
      <c r="C721" s="566"/>
      <c r="D721" s="566"/>
      <c r="E721" s="566"/>
      <c r="F721" s="565"/>
      <c r="G721" s="565"/>
      <c r="H721" s="565"/>
      <c r="I721" s="567"/>
    </row>
    <row r="722" spans="2:9" x14ac:dyDescent="0.25">
      <c r="B722" s="565"/>
      <c r="C722" s="566"/>
      <c r="D722" s="566"/>
      <c r="E722" s="566"/>
      <c r="F722" s="565"/>
      <c r="G722" s="565"/>
      <c r="H722" s="565"/>
      <c r="I722" s="567"/>
    </row>
    <row r="723" spans="2:9" x14ac:dyDescent="0.25">
      <c r="B723" s="565"/>
      <c r="C723" s="566"/>
      <c r="D723" s="566"/>
      <c r="E723" s="566"/>
      <c r="F723" s="565"/>
      <c r="G723" s="565"/>
      <c r="H723" s="565"/>
      <c r="I723" s="567"/>
    </row>
    <row r="724" spans="2:9" x14ac:dyDescent="0.25">
      <c r="B724" s="565"/>
      <c r="C724" s="566"/>
      <c r="D724" s="566"/>
      <c r="E724" s="566"/>
      <c r="F724" s="565"/>
      <c r="G724" s="565"/>
      <c r="H724" s="565"/>
      <c r="I724" s="567"/>
    </row>
    <row r="725" spans="2:9" x14ac:dyDescent="0.25">
      <c r="B725" s="565"/>
      <c r="C725" s="566"/>
      <c r="D725" s="566"/>
      <c r="E725" s="566"/>
      <c r="F725" s="565"/>
      <c r="G725" s="565"/>
      <c r="H725" s="565"/>
      <c r="I725" s="567"/>
    </row>
    <row r="726" spans="2:9" x14ac:dyDescent="0.25">
      <c r="B726" s="565"/>
      <c r="C726" s="566"/>
      <c r="D726" s="566"/>
      <c r="E726" s="566"/>
      <c r="F726" s="565"/>
      <c r="G726" s="565"/>
      <c r="H726" s="565"/>
      <c r="I726" s="567"/>
    </row>
    <row r="727" spans="2:9" x14ac:dyDescent="0.25">
      <c r="B727" s="565"/>
      <c r="C727" s="566"/>
      <c r="D727" s="566"/>
      <c r="E727" s="566"/>
      <c r="F727" s="565"/>
      <c r="G727" s="565"/>
      <c r="H727" s="565"/>
      <c r="I727" s="567"/>
    </row>
    <row r="728" spans="2:9" x14ac:dyDescent="0.25">
      <c r="B728" s="565"/>
      <c r="C728" s="566"/>
      <c r="D728" s="566"/>
      <c r="E728" s="566"/>
      <c r="F728" s="565"/>
      <c r="G728" s="565"/>
      <c r="H728" s="565"/>
      <c r="I728" s="567"/>
    </row>
    <row r="729" spans="2:9" x14ac:dyDescent="0.25">
      <c r="B729" s="565"/>
      <c r="C729" s="566"/>
      <c r="D729" s="566"/>
      <c r="E729" s="566"/>
      <c r="F729" s="565"/>
      <c r="G729" s="565"/>
      <c r="H729" s="565"/>
      <c r="I729" s="567"/>
    </row>
    <row r="730" spans="2:9" x14ac:dyDescent="0.25">
      <c r="B730" s="565"/>
      <c r="C730" s="566"/>
      <c r="D730" s="566"/>
      <c r="E730" s="566"/>
      <c r="F730" s="565"/>
      <c r="G730" s="565"/>
      <c r="H730" s="565"/>
      <c r="I730" s="567"/>
    </row>
    <row r="731" spans="2:9" x14ac:dyDescent="0.25">
      <c r="B731" s="565"/>
      <c r="C731" s="566"/>
      <c r="D731" s="566"/>
      <c r="E731" s="566"/>
      <c r="F731" s="565"/>
      <c r="G731" s="565"/>
      <c r="H731" s="565"/>
      <c r="I731" s="567"/>
    </row>
    <row r="732" spans="2:9" x14ac:dyDescent="0.25">
      <c r="B732" s="565"/>
      <c r="C732" s="566"/>
      <c r="D732" s="566"/>
      <c r="E732" s="566"/>
      <c r="F732" s="565"/>
      <c r="G732" s="565"/>
      <c r="H732" s="565"/>
      <c r="I732" s="567"/>
    </row>
    <row r="733" spans="2:9" x14ac:dyDescent="0.25">
      <c r="B733" s="565"/>
      <c r="C733" s="566"/>
      <c r="D733" s="566"/>
      <c r="E733" s="566"/>
      <c r="F733" s="565"/>
      <c r="G733" s="565"/>
      <c r="H733" s="565"/>
      <c r="I733" s="567"/>
    </row>
    <row r="734" spans="2:9" x14ac:dyDescent="0.25">
      <c r="B734" s="565"/>
      <c r="C734" s="566"/>
      <c r="D734" s="566"/>
      <c r="E734" s="566"/>
      <c r="F734" s="565"/>
      <c r="G734" s="565"/>
      <c r="H734" s="565"/>
      <c r="I734" s="567"/>
    </row>
    <row r="735" spans="2:9" x14ac:dyDescent="0.25">
      <c r="B735" s="565"/>
      <c r="C735" s="566"/>
      <c r="D735" s="566"/>
      <c r="E735" s="566"/>
      <c r="F735" s="565"/>
      <c r="G735" s="565"/>
      <c r="H735" s="565"/>
      <c r="I735" s="567"/>
    </row>
    <row r="736" spans="2:9" x14ac:dyDescent="0.25">
      <c r="B736" s="565"/>
      <c r="C736" s="566"/>
      <c r="D736" s="566"/>
      <c r="E736" s="566"/>
      <c r="F736" s="565"/>
      <c r="G736" s="565"/>
      <c r="H736" s="565"/>
      <c r="I736" s="567"/>
    </row>
    <row r="737" spans="2:9" x14ac:dyDescent="0.25">
      <c r="B737" s="565"/>
      <c r="C737" s="566"/>
      <c r="D737" s="566"/>
      <c r="E737" s="566"/>
      <c r="F737" s="565"/>
      <c r="G737" s="565"/>
      <c r="H737" s="565"/>
      <c r="I737" s="567"/>
    </row>
    <row r="738" spans="2:9" x14ac:dyDescent="0.25">
      <c r="B738" s="565"/>
      <c r="C738" s="566"/>
      <c r="D738" s="566"/>
      <c r="E738" s="566"/>
      <c r="F738" s="565"/>
      <c r="G738" s="565"/>
      <c r="H738" s="565"/>
      <c r="I738" s="567"/>
    </row>
    <row r="739" spans="2:9" x14ac:dyDescent="0.25">
      <c r="B739" s="565"/>
      <c r="C739" s="566"/>
      <c r="D739" s="566"/>
      <c r="E739" s="566"/>
      <c r="F739" s="565"/>
      <c r="G739" s="565"/>
      <c r="H739" s="565"/>
      <c r="I739" s="567"/>
    </row>
    <row r="740" spans="2:9" x14ac:dyDescent="0.25">
      <c r="B740" s="565"/>
      <c r="C740" s="566"/>
      <c r="D740" s="566"/>
      <c r="E740" s="566"/>
      <c r="F740" s="565"/>
      <c r="G740" s="565"/>
      <c r="H740" s="565"/>
      <c r="I740" s="567"/>
    </row>
    <row r="741" spans="2:9" x14ac:dyDescent="0.25">
      <c r="B741" s="565"/>
      <c r="C741" s="566"/>
      <c r="D741" s="566"/>
      <c r="E741" s="566"/>
      <c r="F741" s="565"/>
      <c r="G741" s="565"/>
      <c r="H741" s="565"/>
      <c r="I741" s="567"/>
    </row>
    <row r="742" spans="2:9" x14ac:dyDescent="0.25">
      <c r="B742" s="565"/>
      <c r="C742" s="566"/>
      <c r="D742" s="566"/>
      <c r="E742" s="566"/>
      <c r="F742" s="565"/>
      <c r="G742" s="565"/>
      <c r="H742" s="565"/>
      <c r="I742" s="567"/>
    </row>
    <row r="743" spans="2:9" x14ac:dyDescent="0.25">
      <c r="B743" s="565"/>
      <c r="C743" s="566"/>
      <c r="D743" s="566"/>
      <c r="E743" s="566"/>
      <c r="F743" s="565"/>
      <c r="G743" s="565"/>
      <c r="H743" s="565"/>
      <c r="I743" s="567"/>
    </row>
    <row r="744" spans="2:9" x14ac:dyDescent="0.25">
      <c r="B744" s="565"/>
      <c r="C744" s="566"/>
      <c r="D744" s="566"/>
      <c r="E744" s="566"/>
      <c r="F744" s="565"/>
      <c r="G744" s="565"/>
      <c r="H744" s="565"/>
      <c r="I744" s="567"/>
    </row>
    <row r="745" spans="2:9" x14ac:dyDescent="0.25">
      <c r="B745" s="565"/>
      <c r="C745" s="566"/>
      <c r="D745" s="566"/>
      <c r="E745" s="566"/>
      <c r="F745" s="565"/>
      <c r="G745" s="565"/>
      <c r="H745" s="565"/>
      <c r="I745" s="567"/>
    </row>
    <row r="746" spans="2:9" x14ac:dyDescent="0.25">
      <c r="B746" s="565"/>
      <c r="C746" s="566"/>
      <c r="D746" s="566"/>
      <c r="E746" s="566"/>
      <c r="F746" s="565"/>
      <c r="G746" s="565"/>
      <c r="H746" s="565"/>
      <c r="I746" s="567"/>
    </row>
    <row r="747" spans="2:9" x14ac:dyDescent="0.25">
      <c r="B747" s="565"/>
      <c r="C747" s="566"/>
      <c r="D747" s="566"/>
      <c r="E747" s="566"/>
      <c r="F747" s="565"/>
      <c r="G747" s="565"/>
      <c r="H747" s="565"/>
      <c r="I747" s="567"/>
    </row>
    <row r="748" spans="2:9" x14ac:dyDescent="0.25">
      <c r="B748" s="565"/>
      <c r="C748" s="566"/>
      <c r="D748" s="566"/>
      <c r="E748" s="566"/>
      <c r="F748" s="565"/>
      <c r="G748" s="565"/>
      <c r="H748" s="565"/>
      <c r="I748" s="567"/>
    </row>
    <row r="749" spans="2:9" x14ac:dyDescent="0.25">
      <c r="B749" s="565"/>
      <c r="C749" s="566"/>
      <c r="D749" s="566"/>
      <c r="E749" s="566"/>
      <c r="F749" s="565"/>
      <c r="G749" s="565"/>
      <c r="H749" s="565"/>
      <c r="I749" s="567"/>
    </row>
    <row r="750" spans="2:9" x14ac:dyDescent="0.25">
      <c r="B750" s="565"/>
      <c r="C750" s="566"/>
      <c r="D750" s="566"/>
      <c r="E750" s="566"/>
      <c r="F750" s="565"/>
      <c r="G750" s="565"/>
      <c r="H750" s="565"/>
      <c r="I750" s="567"/>
    </row>
    <row r="751" spans="2:9" x14ac:dyDescent="0.25">
      <c r="B751" s="565"/>
      <c r="C751" s="566"/>
      <c r="D751" s="566"/>
      <c r="E751" s="566"/>
      <c r="F751" s="565"/>
      <c r="G751" s="565"/>
      <c r="H751" s="565"/>
      <c r="I751" s="567"/>
    </row>
    <row r="752" spans="2:9" x14ac:dyDescent="0.25">
      <c r="B752" s="565"/>
      <c r="C752" s="566"/>
      <c r="D752" s="566"/>
      <c r="E752" s="566"/>
      <c r="F752" s="565"/>
      <c r="G752" s="565"/>
      <c r="H752" s="565"/>
      <c r="I752" s="567"/>
    </row>
    <row r="753" spans="2:9" x14ac:dyDescent="0.25">
      <c r="B753" s="565"/>
      <c r="C753" s="566"/>
      <c r="D753" s="566"/>
      <c r="E753" s="566"/>
      <c r="F753" s="565"/>
      <c r="G753" s="565"/>
      <c r="H753" s="565"/>
      <c r="I753" s="567"/>
    </row>
    <row r="754" spans="2:9" x14ac:dyDescent="0.25">
      <c r="B754" s="565"/>
      <c r="C754" s="566"/>
      <c r="D754" s="566"/>
      <c r="E754" s="566"/>
      <c r="F754" s="565"/>
      <c r="G754" s="565"/>
      <c r="H754" s="565"/>
      <c r="I754" s="567"/>
    </row>
    <row r="755" spans="2:9" x14ac:dyDescent="0.25">
      <c r="B755" s="565"/>
      <c r="C755" s="566"/>
      <c r="D755" s="566"/>
      <c r="E755" s="566"/>
      <c r="F755" s="565"/>
      <c r="G755" s="565"/>
      <c r="H755" s="565"/>
      <c r="I755" s="567"/>
    </row>
    <row r="756" spans="2:9" x14ac:dyDescent="0.25">
      <c r="B756" s="565"/>
      <c r="C756" s="566"/>
      <c r="D756" s="566"/>
      <c r="E756" s="566"/>
      <c r="F756" s="565"/>
      <c r="G756" s="565"/>
      <c r="H756" s="565"/>
      <c r="I756" s="567"/>
    </row>
    <row r="757" spans="2:9" x14ac:dyDescent="0.25">
      <c r="B757" s="565"/>
      <c r="C757" s="566"/>
      <c r="D757" s="566"/>
      <c r="E757" s="566"/>
      <c r="F757" s="565"/>
      <c r="G757" s="565"/>
      <c r="H757" s="565"/>
      <c r="I757" s="567"/>
    </row>
    <row r="758" spans="2:9" x14ac:dyDescent="0.25">
      <c r="B758" s="565"/>
      <c r="C758" s="566"/>
      <c r="D758" s="566"/>
      <c r="E758" s="566"/>
      <c r="F758" s="565"/>
      <c r="G758" s="565"/>
      <c r="H758" s="565"/>
      <c r="I758" s="567"/>
    </row>
    <row r="759" spans="2:9" x14ac:dyDescent="0.25">
      <c r="B759" s="565"/>
      <c r="C759" s="566"/>
      <c r="D759" s="566"/>
      <c r="E759" s="566"/>
      <c r="F759" s="565"/>
      <c r="G759" s="565"/>
      <c r="H759" s="565"/>
      <c r="I759" s="567"/>
    </row>
    <row r="760" spans="2:9" x14ac:dyDescent="0.25">
      <c r="B760" s="565"/>
      <c r="C760" s="566"/>
      <c r="D760" s="566"/>
      <c r="E760" s="566"/>
      <c r="F760" s="565"/>
      <c r="G760" s="565"/>
      <c r="H760" s="565"/>
      <c r="I760" s="567"/>
    </row>
    <row r="761" spans="2:9" x14ac:dyDescent="0.25">
      <c r="B761" s="565"/>
      <c r="C761" s="566"/>
      <c r="D761" s="566"/>
      <c r="E761" s="566"/>
      <c r="F761" s="565"/>
      <c r="G761" s="565"/>
      <c r="H761" s="565"/>
      <c r="I761" s="567"/>
    </row>
    <row r="762" spans="2:9" x14ac:dyDescent="0.25">
      <c r="B762" s="565"/>
      <c r="C762" s="566"/>
      <c r="D762" s="566"/>
      <c r="E762" s="566"/>
      <c r="F762" s="565"/>
      <c r="G762" s="565"/>
      <c r="H762" s="565"/>
      <c r="I762" s="567"/>
    </row>
    <row r="763" spans="2:9" x14ac:dyDescent="0.25">
      <c r="B763" s="565"/>
      <c r="C763" s="566"/>
      <c r="D763" s="566"/>
      <c r="E763" s="566"/>
      <c r="F763" s="565"/>
      <c r="G763" s="565"/>
      <c r="H763" s="565"/>
      <c r="I763" s="567"/>
    </row>
    <row r="764" spans="2:9" x14ac:dyDescent="0.25">
      <c r="B764" s="565"/>
      <c r="C764" s="566"/>
      <c r="D764" s="566"/>
      <c r="E764" s="566"/>
      <c r="F764" s="565"/>
      <c r="G764" s="565"/>
      <c r="H764" s="565"/>
      <c r="I764" s="567"/>
    </row>
    <row r="765" spans="2:9" x14ac:dyDescent="0.25">
      <c r="B765" s="565"/>
      <c r="C765" s="566"/>
      <c r="D765" s="566"/>
      <c r="E765" s="566"/>
      <c r="F765" s="565"/>
      <c r="G765" s="565"/>
      <c r="H765" s="565"/>
      <c r="I765" s="567"/>
    </row>
    <row r="766" spans="2:9" x14ac:dyDescent="0.25">
      <c r="B766" s="565"/>
      <c r="C766" s="566"/>
      <c r="D766" s="566"/>
      <c r="E766" s="566"/>
      <c r="F766" s="565"/>
      <c r="G766" s="565"/>
      <c r="H766" s="565"/>
      <c r="I766" s="567"/>
    </row>
    <row r="767" spans="2:9" x14ac:dyDescent="0.25">
      <c r="B767" s="565"/>
      <c r="C767" s="566"/>
      <c r="D767" s="566"/>
      <c r="E767" s="566"/>
      <c r="F767" s="565"/>
      <c r="G767" s="565"/>
      <c r="H767" s="565"/>
      <c r="I767" s="567"/>
    </row>
    <row r="768" spans="2:9" x14ac:dyDescent="0.25">
      <c r="B768" s="565"/>
      <c r="C768" s="566"/>
      <c r="D768" s="566"/>
      <c r="E768" s="566"/>
      <c r="F768" s="565"/>
      <c r="G768" s="565"/>
      <c r="H768" s="565"/>
      <c r="I768" s="567"/>
    </row>
    <row r="769" spans="2:9" x14ac:dyDescent="0.25">
      <c r="B769" s="565"/>
      <c r="C769" s="566"/>
      <c r="D769" s="566"/>
      <c r="E769" s="566"/>
      <c r="F769" s="565"/>
      <c r="G769" s="565"/>
      <c r="H769" s="565"/>
      <c r="I769" s="567"/>
    </row>
    <row r="770" spans="2:9" x14ac:dyDescent="0.25">
      <c r="B770" s="565"/>
      <c r="C770" s="566"/>
      <c r="D770" s="566"/>
      <c r="E770" s="566"/>
      <c r="F770" s="565"/>
      <c r="G770" s="565"/>
      <c r="H770" s="565"/>
      <c r="I770" s="567"/>
    </row>
    <row r="771" spans="2:9" x14ac:dyDescent="0.25">
      <c r="B771" s="565"/>
      <c r="C771" s="566"/>
      <c r="D771" s="566"/>
      <c r="E771" s="566"/>
      <c r="F771" s="565"/>
      <c r="G771" s="565"/>
      <c r="H771" s="565"/>
      <c r="I771" s="567"/>
    </row>
    <row r="772" spans="2:9" x14ac:dyDescent="0.25">
      <c r="B772" s="565"/>
      <c r="C772" s="566"/>
      <c r="D772" s="566"/>
      <c r="E772" s="566"/>
      <c r="F772" s="565"/>
      <c r="G772" s="565"/>
      <c r="H772" s="565"/>
      <c r="I772" s="567"/>
    </row>
    <row r="773" spans="2:9" x14ac:dyDescent="0.25">
      <c r="B773" s="565"/>
      <c r="C773" s="566"/>
      <c r="D773" s="566"/>
      <c r="E773" s="566"/>
      <c r="F773" s="565"/>
      <c r="G773" s="565"/>
      <c r="H773" s="565"/>
      <c r="I773" s="567"/>
    </row>
    <row r="774" spans="2:9" x14ac:dyDescent="0.25">
      <c r="B774" s="565"/>
      <c r="C774" s="566"/>
      <c r="D774" s="566"/>
      <c r="E774" s="566"/>
      <c r="F774" s="565"/>
      <c r="G774" s="565"/>
      <c r="H774" s="565"/>
      <c r="I774" s="567"/>
    </row>
    <row r="775" spans="2:9" x14ac:dyDescent="0.25">
      <c r="B775" s="565"/>
      <c r="C775" s="566"/>
      <c r="D775" s="566"/>
      <c r="E775" s="566"/>
      <c r="F775" s="565"/>
      <c r="G775" s="565"/>
      <c r="H775" s="565"/>
      <c r="I775" s="567"/>
    </row>
    <row r="776" spans="2:9" x14ac:dyDescent="0.25">
      <c r="B776" s="565"/>
      <c r="C776" s="566"/>
      <c r="D776" s="566"/>
      <c r="E776" s="566"/>
      <c r="F776" s="565"/>
      <c r="G776" s="565"/>
      <c r="H776" s="565"/>
      <c r="I776" s="567"/>
    </row>
    <row r="777" spans="2:9" x14ac:dyDescent="0.25">
      <c r="B777" s="565"/>
      <c r="C777" s="566"/>
      <c r="D777" s="566"/>
      <c r="E777" s="566"/>
      <c r="F777" s="565"/>
      <c r="G777" s="565"/>
      <c r="H777" s="565"/>
      <c r="I777" s="567"/>
    </row>
    <row r="778" spans="2:9" x14ac:dyDescent="0.25">
      <c r="B778" s="565"/>
      <c r="C778" s="566"/>
      <c r="D778" s="566"/>
      <c r="E778" s="566"/>
      <c r="F778" s="565"/>
      <c r="G778" s="565"/>
      <c r="H778" s="565"/>
      <c r="I778" s="567"/>
    </row>
    <row r="779" spans="2:9" x14ac:dyDescent="0.25">
      <c r="B779" s="565"/>
      <c r="C779" s="566"/>
      <c r="D779" s="566"/>
      <c r="E779" s="566"/>
      <c r="F779" s="565"/>
      <c r="G779" s="565"/>
      <c r="H779" s="565"/>
      <c r="I779" s="567"/>
    </row>
    <row r="780" spans="2:9" x14ac:dyDescent="0.25">
      <c r="B780" s="565"/>
      <c r="C780" s="566"/>
      <c r="D780" s="566"/>
      <c r="E780" s="566"/>
      <c r="F780" s="565"/>
      <c r="G780" s="565"/>
      <c r="H780" s="565"/>
      <c r="I780" s="567"/>
    </row>
    <row r="781" spans="2:9" x14ac:dyDescent="0.25">
      <c r="B781" s="565"/>
      <c r="C781" s="566"/>
      <c r="D781" s="566"/>
      <c r="E781" s="566"/>
      <c r="F781" s="565"/>
      <c r="G781" s="565"/>
      <c r="H781" s="565"/>
      <c r="I781" s="567"/>
    </row>
    <row r="782" spans="2:9" x14ac:dyDescent="0.25">
      <c r="B782" s="565"/>
      <c r="C782" s="566"/>
      <c r="D782" s="566"/>
      <c r="E782" s="566"/>
      <c r="F782" s="565"/>
      <c r="G782" s="565"/>
      <c r="H782" s="565"/>
      <c r="I782" s="567"/>
    </row>
    <row r="783" spans="2:9" x14ac:dyDescent="0.25">
      <c r="B783" s="565"/>
      <c r="C783" s="566"/>
      <c r="D783" s="566"/>
      <c r="E783" s="566"/>
      <c r="F783" s="565"/>
      <c r="G783" s="565"/>
      <c r="H783" s="565"/>
      <c r="I783" s="567"/>
    </row>
    <row r="784" spans="2:9" x14ac:dyDescent="0.25">
      <c r="B784" s="565"/>
      <c r="C784" s="566"/>
      <c r="D784" s="566"/>
      <c r="E784" s="566"/>
      <c r="F784" s="565"/>
      <c r="G784" s="565"/>
      <c r="H784" s="565"/>
      <c r="I784" s="567"/>
    </row>
    <row r="785" spans="2:9" x14ac:dyDescent="0.25">
      <c r="B785" s="565"/>
      <c r="C785" s="566"/>
      <c r="D785" s="566"/>
      <c r="E785" s="566"/>
      <c r="F785" s="565"/>
      <c r="G785" s="565"/>
      <c r="H785" s="565"/>
      <c r="I785" s="567"/>
    </row>
    <row r="786" spans="2:9" x14ac:dyDescent="0.25">
      <c r="B786" s="565"/>
      <c r="C786" s="566"/>
      <c r="D786" s="566"/>
      <c r="E786" s="566"/>
      <c r="F786" s="565"/>
      <c r="G786" s="565"/>
      <c r="H786" s="565"/>
      <c r="I786" s="567"/>
    </row>
    <row r="787" spans="2:9" x14ac:dyDescent="0.25">
      <c r="B787" s="565"/>
      <c r="C787" s="566"/>
      <c r="D787" s="566"/>
      <c r="E787" s="566"/>
      <c r="F787" s="565"/>
      <c r="G787" s="565"/>
      <c r="H787" s="565"/>
      <c r="I787" s="567"/>
    </row>
    <row r="788" spans="2:9" x14ac:dyDescent="0.25">
      <c r="B788" s="565"/>
      <c r="C788" s="566"/>
      <c r="D788" s="566"/>
      <c r="E788" s="566"/>
      <c r="F788" s="565"/>
      <c r="G788" s="565"/>
      <c r="H788" s="565"/>
      <c r="I788" s="567"/>
    </row>
    <row r="789" spans="2:9" x14ac:dyDescent="0.25">
      <c r="B789" s="565"/>
      <c r="C789" s="566"/>
      <c r="D789" s="566"/>
      <c r="E789" s="566"/>
      <c r="F789" s="565"/>
      <c r="G789" s="565"/>
      <c r="H789" s="565"/>
      <c r="I789" s="567"/>
    </row>
    <row r="790" spans="2:9" x14ac:dyDescent="0.25">
      <c r="B790" s="565"/>
      <c r="C790" s="566"/>
      <c r="D790" s="566"/>
      <c r="E790" s="566"/>
      <c r="F790" s="565"/>
      <c r="G790" s="565"/>
      <c r="H790" s="565"/>
      <c r="I790" s="567"/>
    </row>
    <row r="791" spans="2:9" x14ac:dyDescent="0.25">
      <c r="B791" s="565"/>
      <c r="C791" s="566"/>
      <c r="D791" s="566"/>
      <c r="E791" s="566"/>
      <c r="F791" s="565"/>
      <c r="G791" s="565"/>
      <c r="H791" s="565"/>
      <c r="I791" s="567"/>
    </row>
    <row r="792" spans="2:9" x14ac:dyDescent="0.25">
      <c r="B792" s="565"/>
      <c r="C792" s="566"/>
      <c r="D792" s="566"/>
      <c r="E792" s="566"/>
      <c r="F792" s="565"/>
      <c r="G792" s="565"/>
      <c r="H792" s="565"/>
      <c r="I792" s="567"/>
    </row>
    <row r="793" spans="2:9" x14ac:dyDescent="0.25">
      <c r="B793" s="565"/>
      <c r="C793" s="566"/>
      <c r="D793" s="566"/>
      <c r="E793" s="566"/>
      <c r="F793" s="565"/>
      <c r="G793" s="565"/>
      <c r="H793" s="565"/>
      <c r="I793" s="567"/>
    </row>
    <row r="794" spans="2:9" x14ac:dyDescent="0.25">
      <c r="B794" s="565"/>
      <c r="C794" s="566"/>
      <c r="D794" s="566"/>
      <c r="E794" s="566"/>
      <c r="F794" s="565"/>
      <c r="G794" s="565"/>
      <c r="H794" s="565"/>
      <c r="I794" s="567"/>
    </row>
    <row r="795" spans="2:9" x14ac:dyDescent="0.25">
      <c r="B795" s="565"/>
      <c r="C795" s="566"/>
      <c r="D795" s="566"/>
      <c r="E795" s="566"/>
      <c r="F795" s="565"/>
      <c r="G795" s="565"/>
      <c r="H795" s="565"/>
      <c r="I795" s="567"/>
    </row>
    <row r="796" spans="2:9" x14ac:dyDescent="0.25">
      <c r="B796" s="565"/>
      <c r="C796" s="566"/>
      <c r="D796" s="566"/>
      <c r="E796" s="566"/>
      <c r="F796" s="565"/>
      <c r="G796" s="565"/>
      <c r="H796" s="565"/>
      <c r="I796" s="567"/>
    </row>
    <row r="797" spans="2:9" x14ac:dyDescent="0.25">
      <c r="B797" s="565"/>
      <c r="C797" s="566"/>
      <c r="D797" s="566"/>
      <c r="E797" s="566"/>
      <c r="F797" s="565"/>
      <c r="G797" s="565"/>
      <c r="H797" s="565"/>
      <c r="I797" s="567"/>
    </row>
    <row r="798" spans="2:9" x14ac:dyDescent="0.25">
      <c r="B798" s="565"/>
      <c r="C798" s="566"/>
      <c r="D798" s="566"/>
      <c r="E798" s="566"/>
      <c r="F798" s="565"/>
      <c r="G798" s="565"/>
      <c r="H798" s="565"/>
      <c r="I798" s="567"/>
    </row>
    <row r="799" spans="2:9" x14ac:dyDescent="0.25">
      <c r="B799" s="565"/>
      <c r="C799" s="566"/>
      <c r="D799" s="566"/>
      <c r="E799" s="566"/>
      <c r="F799" s="565"/>
      <c r="G799" s="565"/>
      <c r="H799" s="565"/>
      <c r="I799" s="567"/>
    </row>
    <row r="800" spans="2:9" x14ac:dyDescent="0.25">
      <c r="B800" s="565"/>
      <c r="C800" s="566"/>
      <c r="D800" s="566"/>
      <c r="E800" s="566"/>
      <c r="F800" s="565"/>
      <c r="G800" s="565"/>
      <c r="H800" s="565"/>
      <c r="I800" s="567"/>
    </row>
    <row r="801" spans="2:9" x14ac:dyDescent="0.25">
      <c r="B801" s="565"/>
      <c r="C801" s="566"/>
      <c r="D801" s="566"/>
      <c r="E801" s="566"/>
      <c r="F801" s="565"/>
      <c r="G801" s="565"/>
      <c r="H801" s="565"/>
      <c r="I801" s="567"/>
    </row>
    <row r="802" spans="2:9" x14ac:dyDescent="0.25">
      <c r="B802" s="565"/>
      <c r="C802" s="566"/>
      <c r="D802" s="566"/>
      <c r="E802" s="566"/>
      <c r="F802" s="565"/>
      <c r="G802" s="565"/>
      <c r="H802" s="565"/>
      <c r="I802" s="567"/>
    </row>
    <row r="803" spans="2:9" x14ac:dyDescent="0.25">
      <c r="B803" s="565"/>
      <c r="C803" s="566"/>
      <c r="D803" s="566"/>
      <c r="E803" s="566"/>
      <c r="F803" s="565"/>
      <c r="G803" s="565"/>
      <c r="H803" s="565"/>
      <c r="I803" s="567"/>
    </row>
    <row r="804" spans="2:9" x14ac:dyDescent="0.25">
      <c r="B804" s="565"/>
      <c r="C804" s="566"/>
      <c r="D804" s="566"/>
      <c r="E804" s="566"/>
      <c r="F804" s="565"/>
      <c r="G804" s="565"/>
      <c r="H804" s="565"/>
      <c r="I804" s="567"/>
    </row>
    <row r="805" spans="2:9" x14ac:dyDescent="0.25">
      <c r="B805" s="565"/>
      <c r="C805" s="566"/>
      <c r="D805" s="566"/>
      <c r="E805" s="566"/>
      <c r="F805" s="565"/>
      <c r="G805" s="565"/>
      <c r="H805" s="565"/>
      <c r="I805" s="567"/>
    </row>
    <row r="806" spans="2:9" x14ac:dyDescent="0.25">
      <c r="B806" s="565"/>
      <c r="C806" s="566"/>
      <c r="D806" s="566"/>
      <c r="E806" s="566"/>
      <c r="F806" s="565"/>
      <c r="G806" s="565"/>
      <c r="H806" s="565"/>
      <c r="I806" s="567"/>
    </row>
    <row r="807" spans="2:9" x14ac:dyDescent="0.25">
      <c r="B807" s="565"/>
      <c r="C807" s="566"/>
      <c r="D807" s="566"/>
      <c r="E807" s="566"/>
      <c r="F807" s="565"/>
      <c r="G807" s="565"/>
      <c r="H807" s="565"/>
      <c r="I807" s="567"/>
    </row>
    <row r="808" spans="2:9" x14ac:dyDescent="0.25">
      <c r="B808" s="565"/>
      <c r="C808" s="566"/>
      <c r="D808" s="566"/>
      <c r="E808" s="566"/>
      <c r="F808" s="565"/>
      <c r="G808" s="565"/>
      <c r="H808" s="565"/>
      <c r="I808" s="567"/>
    </row>
    <row r="809" spans="2:9" x14ac:dyDescent="0.25">
      <c r="B809" s="565"/>
      <c r="C809" s="566"/>
      <c r="D809" s="566"/>
      <c r="E809" s="566"/>
      <c r="F809" s="565"/>
      <c r="G809" s="565"/>
      <c r="H809" s="565"/>
      <c r="I809" s="567"/>
    </row>
    <row r="810" spans="2:9" x14ac:dyDescent="0.25">
      <c r="B810" s="565"/>
      <c r="C810" s="566"/>
      <c r="D810" s="566"/>
      <c r="E810" s="566"/>
      <c r="F810" s="565"/>
      <c r="G810" s="565"/>
      <c r="H810" s="565"/>
      <c r="I810" s="567"/>
    </row>
    <row r="811" spans="2:9" x14ac:dyDescent="0.25">
      <c r="B811" s="565"/>
      <c r="C811" s="566"/>
      <c r="D811" s="566"/>
      <c r="E811" s="566"/>
      <c r="F811" s="565"/>
      <c r="G811" s="565"/>
      <c r="H811" s="565"/>
      <c r="I811" s="567"/>
    </row>
    <row r="812" spans="2:9" x14ac:dyDescent="0.25">
      <c r="B812" s="565"/>
      <c r="C812" s="566"/>
      <c r="D812" s="566"/>
      <c r="E812" s="566"/>
      <c r="F812" s="565"/>
      <c r="G812" s="565"/>
      <c r="H812" s="565"/>
      <c r="I812" s="567"/>
    </row>
    <row r="813" spans="2:9" x14ac:dyDescent="0.25">
      <c r="B813" s="565"/>
      <c r="C813" s="566"/>
      <c r="D813" s="566"/>
      <c r="E813" s="566"/>
      <c r="F813" s="565"/>
      <c r="G813" s="565"/>
      <c r="H813" s="565"/>
      <c r="I813" s="567"/>
    </row>
    <row r="814" spans="2:9" x14ac:dyDescent="0.25">
      <c r="B814" s="565"/>
      <c r="C814" s="566"/>
      <c r="D814" s="566"/>
      <c r="E814" s="566"/>
      <c r="F814" s="565"/>
      <c r="G814" s="565"/>
      <c r="H814" s="565"/>
      <c r="I814" s="567"/>
    </row>
    <row r="815" spans="2:9" x14ac:dyDescent="0.25">
      <c r="B815" s="565"/>
      <c r="C815" s="566"/>
      <c r="D815" s="566"/>
      <c r="E815" s="566"/>
      <c r="F815" s="565"/>
      <c r="G815" s="565"/>
      <c r="H815" s="565"/>
      <c r="I815" s="567"/>
    </row>
    <row r="816" spans="2:9" x14ac:dyDescent="0.25">
      <c r="B816" s="565"/>
      <c r="C816" s="566"/>
      <c r="D816" s="566"/>
      <c r="E816" s="566"/>
      <c r="F816" s="565"/>
      <c r="G816" s="565"/>
      <c r="H816" s="565"/>
      <c r="I816" s="567"/>
    </row>
    <row r="817" spans="2:9" x14ac:dyDescent="0.25">
      <c r="B817" s="565"/>
      <c r="C817" s="566"/>
      <c r="D817" s="566"/>
      <c r="E817" s="566"/>
      <c r="F817" s="565"/>
      <c r="G817" s="565"/>
      <c r="H817" s="565"/>
      <c r="I817" s="567"/>
    </row>
    <row r="818" spans="2:9" x14ac:dyDescent="0.25">
      <c r="B818" s="565"/>
      <c r="C818" s="566"/>
      <c r="D818" s="566"/>
      <c r="E818" s="566"/>
      <c r="F818" s="565"/>
      <c r="G818" s="565"/>
      <c r="H818" s="565"/>
      <c r="I818" s="567"/>
    </row>
    <row r="819" spans="2:9" x14ac:dyDescent="0.25">
      <c r="B819" s="565"/>
      <c r="C819" s="566"/>
      <c r="D819" s="566"/>
      <c r="E819" s="566"/>
      <c r="F819" s="565"/>
      <c r="G819" s="565"/>
      <c r="H819" s="565"/>
      <c r="I819" s="567"/>
    </row>
    <row r="820" spans="2:9" x14ac:dyDescent="0.25">
      <c r="B820" s="565"/>
      <c r="C820" s="566"/>
      <c r="D820" s="566"/>
      <c r="E820" s="566"/>
      <c r="F820" s="565"/>
      <c r="G820" s="565"/>
      <c r="H820" s="565"/>
      <c r="I820" s="567"/>
    </row>
    <row r="821" spans="2:9" x14ac:dyDescent="0.25">
      <c r="B821" s="565"/>
      <c r="C821" s="566"/>
      <c r="D821" s="566"/>
      <c r="E821" s="566"/>
      <c r="F821" s="565"/>
      <c r="G821" s="565"/>
      <c r="H821" s="565"/>
      <c r="I821" s="567"/>
    </row>
    <row r="822" spans="2:9" x14ac:dyDescent="0.25">
      <c r="B822" s="565"/>
      <c r="C822" s="566"/>
      <c r="D822" s="566"/>
      <c r="E822" s="566"/>
      <c r="F822" s="565"/>
      <c r="G822" s="565"/>
      <c r="H822" s="565"/>
      <c r="I822" s="567"/>
    </row>
    <row r="823" spans="2:9" x14ac:dyDescent="0.25">
      <c r="B823" s="565"/>
      <c r="C823" s="566"/>
      <c r="D823" s="566"/>
      <c r="E823" s="566"/>
      <c r="F823" s="565"/>
      <c r="G823" s="565"/>
      <c r="H823" s="565"/>
      <c r="I823" s="567"/>
    </row>
    <row r="824" spans="2:9" x14ac:dyDescent="0.25">
      <c r="B824" s="565"/>
      <c r="C824" s="566"/>
      <c r="D824" s="566"/>
      <c r="E824" s="566"/>
      <c r="F824" s="565"/>
      <c r="G824" s="565"/>
      <c r="H824" s="565"/>
      <c r="I824" s="567"/>
    </row>
    <row r="825" spans="2:9" x14ac:dyDescent="0.25">
      <c r="B825" s="565"/>
      <c r="C825" s="566"/>
      <c r="D825" s="566"/>
      <c r="E825" s="566"/>
      <c r="F825" s="565"/>
      <c r="G825" s="565"/>
      <c r="H825" s="565"/>
      <c r="I825" s="567"/>
    </row>
    <row r="826" spans="2:9" x14ac:dyDescent="0.25">
      <c r="B826" s="565"/>
      <c r="C826" s="566"/>
      <c r="D826" s="566"/>
      <c r="E826" s="566"/>
      <c r="F826" s="565"/>
      <c r="G826" s="565"/>
      <c r="H826" s="565"/>
      <c r="I826" s="567"/>
    </row>
    <row r="827" spans="2:9" x14ac:dyDescent="0.25">
      <c r="B827" s="565"/>
      <c r="C827" s="566"/>
      <c r="D827" s="566"/>
      <c r="E827" s="566"/>
      <c r="F827" s="565"/>
      <c r="G827" s="565"/>
      <c r="H827" s="565"/>
      <c r="I827" s="567"/>
    </row>
    <row r="828" spans="2:9" x14ac:dyDescent="0.25">
      <c r="B828" s="565"/>
      <c r="C828" s="566"/>
      <c r="D828" s="566"/>
      <c r="E828" s="566"/>
      <c r="F828" s="565"/>
      <c r="G828" s="565"/>
      <c r="H828" s="565"/>
      <c r="I828" s="567"/>
    </row>
    <row r="829" spans="2:9" x14ac:dyDescent="0.25">
      <c r="B829" s="565"/>
      <c r="C829" s="566"/>
      <c r="D829" s="566"/>
      <c r="E829" s="566"/>
      <c r="F829" s="565"/>
      <c r="G829" s="565"/>
      <c r="H829" s="565"/>
      <c r="I829" s="567"/>
    </row>
    <row r="830" spans="2:9" x14ac:dyDescent="0.25">
      <c r="B830" s="565"/>
      <c r="C830" s="566"/>
      <c r="D830" s="566"/>
      <c r="E830" s="566"/>
      <c r="F830" s="565"/>
      <c r="G830" s="565"/>
      <c r="H830" s="565"/>
      <c r="I830" s="567"/>
    </row>
    <row r="831" spans="2:9" x14ac:dyDescent="0.25">
      <c r="B831" s="565"/>
      <c r="C831" s="566"/>
      <c r="D831" s="566"/>
      <c r="E831" s="566"/>
      <c r="F831" s="565"/>
      <c r="G831" s="565"/>
      <c r="H831" s="565"/>
      <c r="I831" s="567"/>
    </row>
    <row r="832" spans="2:9" x14ac:dyDescent="0.25">
      <c r="B832" s="565"/>
      <c r="C832" s="566"/>
      <c r="D832" s="566"/>
      <c r="E832" s="566"/>
      <c r="F832" s="565"/>
      <c r="G832" s="565"/>
      <c r="H832" s="565"/>
      <c r="I832" s="567"/>
    </row>
    <row r="833" spans="2:9" x14ac:dyDescent="0.25">
      <c r="B833" s="565"/>
      <c r="C833" s="566"/>
      <c r="D833" s="566"/>
      <c r="E833" s="566"/>
      <c r="F833" s="565"/>
      <c r="G833" s="565"/>
      <c r="H833" s="565"/>
      <c r="I833" s="567"/>
    </row>
    <row r="834" spans="2:9" x14ac:dyDescent="0.25">
      <c r="B834" s="565"/>
      <c r="C834" s="566"/>
      <c r="D834" s="566"/>
      <c r="E834" s="566"/>
      <c r="F834" s="565"/>
      <c r="G834" s="565"/>
      <c r="H834" s="565"/>
      <c r="I834" s="567"/>
    </row>
    <row r="835" spans="2:9" x14ac:dyDescent="0.25">
      <c r="B835" s="565"/>
      <c r="C835" s="566"/>
      <c r="D835" s="566"/>
      <c r="E835" s="566"/>
      <c r="F835" s="565"/>
      <c r="G835" s="565"/>
      <c r="H835" s="565"/>
      <c r="I835" s="567"/>
    </row>
    <row r="836" spans="2:9" x14ac:dyDescent="0.25">
      <c r="B836" s="565"/>
      <c r="C836" s="566"/>
      <c r="D836" s="566"/>
      <c r="E836" s="566"/>
      <c r="F836" s="565"/>
      <c r="G836" s="565"/>
      <c r="H836" s="565"/>
      <c r="I836" s="567"/>
    </row>
    <row r="837" spans="2:9" x14ac:dyDescent="0.25">
      <c r="B837" s="565"/>
      <c r="C837" s="566"/>
      <c r="D837" s="566"/>
      <c r="E837" s="566"/>
      <c r="F837" s="565"/>
      <c r="G837" s="565"/>
      <c r="H837" s="565"/>
      <c r="I837" s="567"/>
    </row>
    <row r="838" spans="2:9" x14ac:dyDescent="0.25">
      <c r="B838" s="565"/>
      <c r="C838" s="566"/>
      <c r="D838" s="566"/>
      <c r="E838" s="566"/>
      <c r="F838" s="565"/>
      <c r="G838" s="565"/>
      <c r="H838" s="565"/>
      <c r="I838" s="567"/>
    </row>
    <row r="839" spans="2:9" x14ac:dyDescent="0.25">
      <c r="B839" s="565"/>
      <c r="C839" s="566"/>
      <c r="D839" s="566"/>
      <c r="E839" s="566"/>
      <c r="F839" s="565"/>
      <c r="G839" s="565"/>
      <c r="H839" s="565"/>
      <c r="I839" s="567"/>
    </row>
    <row r="840" spans="2:9" x14ac:dyDescent="0.25">
      <c r="B840" s="565"/>
      <c r="C840" s="566"/>
      <c r="D840" s="566"/>
      <c r="E840" s="566"/>
      <c r="F840" s="565"/>
      <c r="G840" s="565"/>
      <c r="H840" s="565"/>
      <c r="I840" s="567"/>
    </row>
    <row r="841" spans="2:9" x14ac:dyDescent="0.25">
      <c r="B841" s="565"/>
      <c r="C841" s="566"/>
      <c r="D841" s="566"/>
      <c r="E841" s="566"/>
      <c r="F841" s="565"/>
      <c r="G841" s="565"/>
      <c r="H841" s="565"/>
      <c r="I841" s="567"/>
    </row>
    <row r="842" spans="2:9" x14ac:dyDescent="0.25">
      <c r="B842" s="565"/>
      <c r="C842" s="566"/>
      <c r="D842" s="566"/>
      <c r="E842" s="566"/>
      <c r="F842" s="565"/>
      <c r="G842" s="565"/>
      <c r="H842" s="565"/>
      <c r="I842" s="567"/>
    </row>
    <row r="843" spans="2:9" x14ac:dyDescent="0.25">
      <c r="B843" s="565"/>
      <c r="C843" s="566"/>
      <c r="D843" s="566"/>
      <c r="E843" s="566"/>
      <c r="F843" s="565"/>
      <c r="G843" s="565"/>
      <c r="H843" s="565"/>
      <c r="I843" s="567"/>
    </row>
    <row r="844" spans="2:9" x14ac:dyDescent="0.25">
      <c r="B844" s="565"/>
      <c r="C844" s="566"/>
      <c r="D844" s="566"/>
      <c r="E844" s="566"/>
      <c r="F844" s="565"/>
      <c r="G844" s="565"/>
      <c r="H844" s="565"/>
      <c r="I844" s="567"/>
    </row>
    <row r="845" spans="2:9" x14ac:dyDescent="0.25">
      <c r="B845" s="565"/>
      <c r="C845" s="566"/>
      <c r="D845" s="566"/>
      <c r="E845" s="566"/>
      <c r="F845" s="565"/>
      <c r="G845" s="565"/>
      <c r="H845" s="565"/>
      <c r="I845" s="567"/>
    </row>
    <row r="846" spans="2:9" x14ac:dyDescent="0.25">
      <c r="B846" s="565"/>
      <c r="C846" s="566"/>
      <c r="D846" s="566"/>
      <c r="E846" s="566"/>
      <c r="F846" s="565"/>
      <c r="G846" s="565"/>
      <c r="H846" s="565"/>
      <c r="I846" s="567"/>
    </row>
    <row r="847" spans="2:9" x14ac:dyDescent="0.25">
      <c r="B847" s="565"/>
      <c r="C847" s="566"/>
      <c r="D847" s="566"/>
      <c r="E847" s="566"/>
      <c r="F847" s="565"/>
      <c r="G847" s="565"/>
      <c r="H847" s="565"/>
      <c r="I847" s="567"/>
    </row>
    <row r="848" spans="2:9" x14ac:dyDescent="0.25">
      <c r="B848" s="565"/>
      <c r="C848" s="566"/>
      <c r="D848" s="566"/>
      <c r="E848" s="566"/>
      <c r="F848" s="565"/>
      <c r="G848" s="565"/>
      <c r="H848" s="565"/>
      <c r="I848" s="567"/>
    </row>
    <row r="849" spans="2:9" x14ac:dyDescent="0.25">
      <c r="B849" s="565"/>
      <c r="C849" s="566"/>
      <c r="D849" s="566"/>
      <c r="E849" s="566"/>
      <c r="F849" s="565"/>
      <c r="G849" s="565"/>
      <c r="H849" s="565"/>
      <c r="I849" s="567"/>
    </row>
    <row r="850" spans="2:9" x14ac:dyDescent="0.25">
      <c r="B850" s="565"/>
      <c r="C850" s="566"/>
      <c r="D850" s="566"/>
      <c r="E850" s="566"/>
      <c r="F850" s="565"/>
      <c r="G850" s="565"/>
      <c r="H850" s="565"/>
      <c r="I850" s="567"/>
    </row>
    <row r="851" spans="2:9" x14ac:dyDescent="0.25">
      <c r="B851" s="565"/>
      <c r="C851" s="566"/>
      <c r="D851" s="566"/>
      <c r="E851" s="566"/>
      <c r="F851" s="565"/>
      <c r="G851" s="565"/>
      <c r="H851" s="565"/>
      <c r="I851" s="567"/>
    </row>
    <row r="852" spans="2:9" x14ac:dyDescent="0.25">
      <c r="B852" s="565"/>
      <c r="C852" s="566"/>
      <c r="D852" s="566"/>
      <c r="E852" s="566"/>
      <c r="F852" s="565"/>
      <c r="G852" s="565"/>
      <c r="H852" s="565"/>
      <c r="I852" s="567"/>
    </row>
    <row r="853" spans="2:9" x14ac:dyDescent="0.25">
      <c r="B853" s="565"/>
      <c r="C853" s="566"/>
      <c r="D853" s="566"/>
      <c r="E853" s="566"/>
      <c r="F853" s="565"/>
      <c r="G853" s="565"/>
      <c r="H853" s="565"/>
      <c r="I853" s="567"/>
    </row>
    <row r="854" spans="2:9" x14ac:dyDescent="0.25">
      <c r="B854" s="565"/>
      <c r="C854" s="566"/>
      <c r="D854" s="566"/>
      <c r="E854" s="566"/>
      <c r="F854" s="565"/>
      <c r="G854" s="565"/>
      <c r="H854" s="565"/>
      <c r="I854" s="567"/>
    </row>
    <row r="855" spans="2:9" x14ac:dyDescent="0.25">
      <c r="B855" s="565"/>
      <c r="C855" s="566"/>
      <c r="D855" s="566"/>
      <c r="E855" s="566"/>
      <c r="F855" s="565"/>
      <c r="G855" s="565"/>
      <c r="H855" s="565"/>
      <c r="I855" s="567"/>
    </row>
    <row r="856" spans="2:9" x14ac:dyDescent="0.25">
      <c r="B856" s="565"/>
      <c r="C856" s="566"/>
      <c r="D856" s="566"/>
      <c r="E856" s="566"/>
      <c r="F856" s="565"/>
      <c r="G856" s="565"/>
      <c r="H856" s="565"/>
      <c r="I856" s="567"/>
    </row>
    <row r="857" spans="2:9" x14ac:dyDescent="0.25">
      <c r="B857" s="565"/>
      <c r="C857" s="566"/>
      <c r="D857" s="566"/>
      <c r="E857" s="566"/>
      <c r="F857" s="565"/>
      <c r="G857" s="565"/>
      <c r="H857" s="565"/>
      <c r="I857" s="567"/>
    </row>
    <row r="858" spans="2:9" x14ac:dyDescent="0.25">
      <c r="B858" s="565"/>
      <c r="C858" s="566"/>
      <c r="D858" s="566"/>
      <c r="E858" s="566"/>
      <c r="F858" s="565"/>
      <c r="G858" s="565"/>
      <c r="H858" s="565"/>
      <c r="I858" s="567"/>
    </row>
    <row r="859" spans="2:9" x14ac:dyDescent="0.25">
      <c r="B859" s="565"/>
      <c r="C859" s="566"/>
      <c r="D859" s="566"/>
      <c r="E859" s="566"/>
      <c r="F859" s="565"/>
      <c r="G859" s="565"/>
      <c r="H859" s="565"/>
      <c r="I859" s="567"/>
    </row>
    <row r="860" spans="2:9" x14ac:dyDescent="0.25">
      <c r="B860" s="565"/>
      <c r="C860" s="566"/>
      <c r="D860" s="566"/>
      <c r="E860" s="566"/>
      <c r="F860" s="565"/>
      <c r="G860" s="565"/>
      <c r="H860" s="565"/>
      <c r="I860" s="567"/>
    </row>
    <row r="861" spans="2:9" x14ac:dyDescent="0.25">
      <c r="B861" s="565"/>
      <c r="C861" s="566"/>
      <c r="D861" s="566"/>
      <c r="E861" s="566"/>
      <c r="F861" s="565"/>
      <c r="G861" s="565"/>
      <c r="H861" s="565"/>
      <c r="I861" s="567"/>
    </row>
    <row r="862" spans="2:9" x14ac:dyDescent="0.25">
      <c r="B862" s="565"/>
      <c r="C862" s="566"/>
      <c r="D862" s="566"/>
      <c r="E862" s="566"/>
      <c r="F862" s="565"/>
      <c r="G862" s="565"/>
      <c r="H862" s="565"/>
      <c r="I862" s="567"/>
    </row>
    <row r="863" spans="2:9" x14ac:dyDescent="0.25">
      <c r="B863" s="565"/>
      <c r="C863" s="566"/>
      <c r="D863" s="566"/>
      <c r="E863" s="566"/>
      <c r="F863" s="565"/>
      <c r="G863" s="565"/>
      <c r="H863" s="565"/>
      <c r="I863" s="567"/>
    </row>
    <row r="864" spans="2:9" x14ac:dyDescent="0.25">
      <c r="B864" s="565"/>
      <c r="C864" s="566"/>
      <c r="D864" s="566"/>
      <c r="E864" s="566"/>
      <c r="F864" s="565"/>
      <c r="G864" s="565"/>
      <c r="H864" s="565"/>
      <c r="I864" s="567"/>
    </row>
    <row r="865" spans="2:9" x14ac:dyDescent="0.25">
      <c r="B865" s="565"/>
      <c r="C865" s="566"/>
      <c r="D865" s="566"/>
      <c r="E865" s="566"/>
      <c r="F865" s="565"/>
      <c r="G865" s="565"/>
      <c r="H865" s="565"/>
      <c r="I865" s="567"/>
    </row>
    <row r="866" spans="2:9" x14ac:dyDescent="0.25">
      <c r="B866" s="565"/>
      <c r="C866" s="566"/>
      <c r="D866" s="566"/>
      <c r="E866" s="566"/>
      <c r="F866" s="565"/>
      <c r="G866" s="565"/>
      <c r="H866" s="565"/>
      <c r="I866" s="567"/>
    </row>
    <row r="867" spans="2:9" x14ac:dyDescent="0.25">
      <c r="B867" s="565"/>
      <c r="C867" s="566"/>
      <c r="D867" s="566"/>
      <c r="E867" s="566"/>
      <c r="F867" s="565"/>
      <c r="G867" s="565"/>
      <c r="H867" s="565"/>
      <c r="I867" s="567"/>
    </row>
    <row r="868" spans="2:9" x14ac:dyDescent="0.25">
      <c r="B868" s="565"/>
      <c r="C868" s="566"/>
      <c r="D868" s="566"/>
      <c r="E868" s="566"/>
      <c r="F868" s="565"/>
      <c r="G868" s="565"/>
      <c r="H868" s="565"/>
      <c r="I868" s="567"/>
    </row>
    <row r="869" spans="2:9" x14ac:dyDescent="0.25">
      <c r="B869" s="565"/>
      <c r="C869" s="566"/>
      <c r="D869" s="566"/>
      <c r="E869" s="566"/>
      <c r="F869" s="565"/>
      <c r="G869" s="565"/>
      <c r="H869" s="565"/>
      <c r="I869" s="567"/>
    </row>
    <row r="870" spans="2:9" x14ac:dyDescent="0.25">
      <c r="B870" s="565"/>
      <c r="C870" s="566"/>
      <c r="D870" s="566"/>
      <c r="E870" s="566"/>
      <c r="F870" s="565"/>
      <c r="G870" s="565"/>
      <c r="H870" s="565"/>
      <c r="I870" s="567"/>
    </row>
    <row r="871" spans="2:9" x14ac:dyDescent="0.25">
      <c r="B871" s="565"/>
      <c r="C871" s="566"/>
      <c r="D871" s="566"/>
      <c r="E871" s="566"/>
      <c r="F871" s="565"/>
      <c r="G871" s="565"/>
      <c r="H871" s="565"/>
      <c r="I871" s="567"/>
    </row>
    <row r="872" spans="2:9" x14ac:dyDescent="0.25">
      <c r="B872" s="565"/>
      <c r="C872" s="566"/>
      <c r="D872" s="566"/>
      <c r="E872" s="566"/>
      <c r="F872" s="565"/>
      <c r="G872" s="565"/>
      <c r="H872" s="565"/>
      <c r="I872" s="567"/>
    </row>
    <row r="873" spans="2:9" x14ac:dyDescent="0.25">
      <c r="B873" s="565"/>
      <c r="C873" s="566"/>
      <c r="D873" s="566"/>
      <c r="E873" s="566"/>
      <c r="F873" s="565"/>
      <c r="G873" s="565"/>
      <c r="H873" s="565"/>
      <c r="I873" s="567"/>
    </row>
    <row r="874" spans="2:9" x14ac:dyDescent="0.25">
      <c r="B874" s="565"/>
      <c r="C874" s="566"/>
      <c r="D874" s="566"/>
      <c r="E874" s="566"/>
      <c r="F874" s="565"/>
      <c r="G874" s="565"/>
      <c r="H874" s="565"/>
      <c r="I874" s="567"/>
    </row>
    <row r="875" spans="2:9" x14ac:dyDescent="0.25">
      <c r="B875" s="565"/>
      <c r="C875" s="566"/>
      <c r="D875" s="566"/>
      <c r="E875" s="566"/>
      <c r="F875" s="565"/>
      <c r="G875" s="565"/>
      <c r="H875" s="565"/>
      <c r="I875" s="567"/>
    </row>
    <row r="876" spans="2:9" x14ac:dyDescent="0.25">
      <c r="B876" s="565"/>
      <c r="C876" s="566"/>
      <c r="D876" s="566"/>
      <c r="E876" s="566"/>
      <c r="F876" s="565"/>
      <c r="G876" s="565"/>
      <c r="H876" s="565"/>
      <c r="I876" s="567"/>
    </row>
    <row r="877" spans="2:9" x14ac:dyDescent="0.25">
      <c r="B877" s="565"/>
      <c r="C877" s="566"/>
      <c r="D877" s="566"/>
      <c r="E877" s="566"/>
      <c r="F877" s="565"/>
      <c r="G877" s="565"/>
      <c r="H877" s="565"/>
      <c r="I877" s="567"/>
    </row>
    <row r="878" spans="2:9" x14ac:dyDescent="0.25">
      <c r="B878" s="565"/>
      <c r="C878" s="566"/>
      <c r="D878" s="566"/>
      <c r="E878" s="566"/>
      <c r="F878" s="565"/>
      <c r="G878" s="565"/>
      <c r="H878" s="565"/>
      <c r="I878" s="567"/>
    </row>
    <row r="879" spans="2:9" x14ac:dyDescent="0.25">
      <c r="B879" s="565"/>
      <c r="C879" s="566"/>
      <c r="D879" s="566"/>
      <c r="E879" s="566"/>
      <c r="F879" s="565"/>
      <c r="G879" s="565"/>
      <c r="H879" s="565"/>
      <c r="I879" s="567"/>
    </row>
    <row r="880" spans="2:9" x14ac:dyDescent="0.25">
      <c r="B880" s="565"/>
      <c r="C880" s="566"/>
      <c r="D880" s="566"/>
      <c r="E880" s="566"/>
      <c r="F880" s="565"/>
      <c r="G880" s="565"/>
      <c r="H880" s="565"/>
      <c r="I880" s="567"/>
    </row>
    <row r="881" spans="2:9" x14ac:dyDescent="0.25">
      <c r="B881" s="565"/>
      <c r="C881" s="566"/>
      <c r="D881" s="566"/>
      <c r="E881" s="566"/>
      <c r="F881" s="565"/>
      <c r="G881" s="565"/>
      <c r="H881" s="565"/>
      <c r="I881" s="567"/>
    </row>
    <row r="882" spans="2:9" x14ac:dyDescent="0.25">
      <c r="B882" s="565"/>
      <c r="C882" s="566"/>
      <c r="D882" s="566"/>
      <c r="E882" s="566"/>
      <c r="F882" s="565"/>
      <c r="G882" s="565"/>
      <c r="H882" s="565"/>
      <c r="I882" s="567"/>
    </row>
    <row r="883" spans="2:9" x14ac:dyDescent="0.25">
      <c r="B883" s="565"/>
      <c r="C883" s="566"/>
      <c r="D883" s="566"/>
      <c r="E883" s="566"/>
      <c r="F883" s="565"/>
      <c r="G883" s="565"/>
      <c r="H883" s="565"/>
      <c r="I883" s="567"/>
    </row>
    <row r="884" spans="2:9" x14ac:dyDescent="0.25">
      <c r="B884" s="565"/>
      <c r="C884" s="566"/>
      <c r="D884" s="566"/>
      <c r="E884" s="566"/>
      <c r="F884" s="565"/>
      <c r="G884" s="565"/>
      <c r="H884" s="565"/>
      <c r="I884" s="567"/>
    </row>
    <row r="885" spans="2:9" x14ac:dyDescent="0.25">
      <c r="B885" s="565"/>
      <c r="C885" s="566"/>
      <c r="D885" s="566"/>
      <c r="E885" s="566"/>
      <c r="F885" s="565"/>
      <c r="G885" s="565"/>
      <c r="H885" s="565"/>
      <c r="I885" s="567"/>
    </row>
    <row r="886" spans="2:9" x14ac:dyDescent="0.25">
      <c r="B886" s="565"/>
      <c r="C886" s="566"/>
      <c r="D886" s="566"/>
      <c r="E886" s="566"/>
      <c r="F886" s="565"/>
      <c r="G886" s="565"/>
      <c r="H886" s="565"/>
      <c r="I886" s="567"/>
    </row>
    <row r="887" spans="2:9" x14ac:dyDescent="0.25">
      <c r="B887" s="565"/>
      <c r="C887" s="566"/>
      <c r="D887" s="566"/>
      <c r="E887" s="566"/>
      <c r="F887" s="565"/>
      <c r="G887" s="565"/>
      <c r="H887" s="565"/>
      <c r="I887" s="567"/>
    </row>
    <row r="888" spans="2:9" x14ac:dyDescent="0.25">
      <c r="B888" s="565"/>
      <c r="C888" s="566"/>
      <c r="D888" s="566"/>
      <c r="E888" s="566"/>
      <c r="F888" s="565"/>
      <c r="G888" s="565"/>
      <c r="H888" s="565"/>
      <c r="I888" s="567"/>
    </row>
    <row r="889" spans="2:9" x14ac:dyDescent="0.25">
      <c r="B889" s="565"/>
      <c r="C889" s="566"/>
      <c r="D889" s="566"/>
      <c r="E889" s="566"/>
      <c r="F889" s="565"/>
      <c r="G889" s="565"/>
      <c r="H889" s="565"/>
      <c r="I889" s="567"/>
    </row>
    <row r="890" spans="2:9" x14ac:dyDescent="0.25">
      <c r="B890" s="565"/>
      <c r="C890" s="566"/>
      <c r="D890" s="566"/>
      <c r="E890" s="566"/>
      <c r="F890" s="565"/>
      <c r="G890" s="565"/>
      <c r="H890" s="565"/>
      <c r="I890" s="567"/>
    </row>
    <row r="891" spans="2:9" x14ac:dyDescent="0.25">
      <c r="B891" s="565"/>
      <c r="C891" s="566"/>
      <c r="D891" s="566"/>
      <c r="E891" s="566"/>
      <c r="F891" s="565"/>
      <c r="G891" s="565"/>
      <c r="H891" s="565"/>
      <c r="I891" s="567"/>
    </row>
    <row r="892" spans="2:9" x14ac:dyDescent="0.25">
      <c r="B892" s="565"/>
      <c r="C892" s="566"/>
      <c r="D892" s="566"/>
      <c r="E892" s="566"/>
      <c r="F892" s="565"/>
      <c r="G892" s="565"/>
      <c r="H892" s="565"/>
      <c r="I892" s="567"/>
    </row>
    <row r="893" spans="2:9" x14ac:dyDescent="0.25">
      <c r="B893" s="565"/>
      <c r="C893" s="566"/>
      <c r="D893" s="566"/>
      <c r="E893" s="566"/>
      <c r="F893" s="565"/>
      <c r="G893" s="565"/>
      <c r="H893" s="565"/>
      <c r="I893" s="567"/>
    </row>
    <row r="894" spans="2:9" x14ac:dyDescent="0.25">
      <c r="B894" s="565"/>
      <c r="C894" s="566"/>
      <c r="D894" s="566"/>
      <c r="E894" s="566"/>
      <c r="F894" s="565"/>
      <c r="G894" s="565"/>
      <c r="H894" s="565"/>
      <c r="I894" s="567"/>
    </row>
    <row r="895" spans="2:9" x14ac:dyDescent="0.25">
      <c r="B895" s="565"/>
      <c r="C895" s="566"/>
      <c r="D895" s="566"/>
      <c r="E895" s="566"/>
      <c r="F895" s="565"/>
      <c r="G895" s="565"/>
      <c r="H895" s="565"/>
      <c r="I895" s="567"/>
    </row>
    <row r="896" spans="2:9" x14ac:dyDescent="0.25">
      <c r="B896" s="565"/>
      <c r="C896" s="566"/>
      <c r="D896" s="566"/>
      <c r="E896" s="566"/>
      <c r="F896" s="565"/>
      <c r="G896" s="565"/>
      <c r="H896" s="565"/>
      <c r="I896" s="567"/>
    </row>
    <row r="897" spans="2:9" x14ac:dyDescent="0.25">
      <c r="B897" s="565"/>
      <c r="C897" s="566"/>
      <c r="D897" s="566"/>
      <c r="E897" s="566"/>
      <c r="F897" s="565"/>
      <c r="G897" s="565"/>
      <c r="H897" s="565"/>
      <c r="I897" s="567"/>
    </row>
    <row r="898" spans="2:9" x14ac:dyDescent="0.25">
      <c r="B898" s="565"/>
      <c r="C898" s="566"/>
      <c r="D898" s="566"/>
      <c r="E898" s="566"/>
      <c r="F898" s="565"/>
      <c r="G898" s="565"/>
      <c r="H898" s="565"/>
      <c r="I898" s="567"/>
    </row>
    <row r="899" spans="2:9" x14ac:dyDescent="0.25">
      <c r="B899" s="565"/>
      <c r="C899" s="566"/>
      <c r="D899" s="566"/>
      <c r="E899" s="566"/>
      <c r="F899" s="565"/>
      <c r="G899" s="565"/>
      <c r="H899" s="565"/>
      <c r="I899" s="567"/>
    </row>
    <row r="900" spans="2:9" x14ac:dyDescent="0.25">
      <c r="B900" s="565"/>
      <c r="C900" s="566"/>
      <c r="D900" s="566"/>
      <c r="E900" s="566"/>
      <c r="F900" s="565"/>
      <c r="G900" s="565"/>
      <c r="H900" s="565"/>
      <c r="I900" s="567"/>
    </row>
    <row r="901" spans="2:9" x14ac:dyDescent="0.25">
      <c r="B901" s="565"/>
      <c r="C901" s="566"/>
      <c r="D901" s="566"/>
      <c r="E901" s="566"/>
      <c r="F901" s="565"/>
      <c r="G901" s="565"/>
      <c r="H901" s="565"/>
      <c r="I901" s="567"/>
    </row>
    <row r="902" spans="2:9" x14ac:dyDescent="0.25">
      <c r="B902" s="565"/>
      <c r="C902" s="566"/>
      <c r="D902" s="566"/>
      <c r="E902" s="566"/>
      <c r="F902" s="565"/>
      <c r="G902" s="565"/>
      <c r="H902" s="565"/>
      <c r="I902" s="567"/>
    </row>
    <row r="903" spans="2:9" x14ac:dyDescent="0.25">
      <c r="B903" s="565"/>
      <c r="C903" s="566"/>
      <c r="D903" s="566"/>
      <c r="E903" s="566"/>
      <c r="F903" s="565"/>
      <c r="G903" s="565"/>
      <c r="H903" s="565"/>
      <c r="I903" s="567"/>
    </row>
    <row r="904" spans="2:9" x14ac:dyDescent="0.25">
      <c r="B904" s="565"/>
      <c r="C904" s="566"/>
      <c r="D904" s="566"/>
      <c r="E904" s="566"/>
      <c r="F904" s="565"/>
      <c r="G904" s="565"/>
      <c r="H904" s="565"/>
      <c r="I904" s="567"/>
    </row>
    <row r="905" spans="2:9" x14ac:dyDescent="0.25">
      <c r="B905" s="565"/>
      <c r="C905" s="566"/>
      <c r="D905" s="566"/>
      <c r="E905" s="566"/>
      <c r="F905" s="565"/>
      <c r="G905" s="565"/>
      <c r="H905" s="565"/>
      <c r="I905" s="567"/>
    </row>
    <row r="906" spans="2:9" x14ac:dyDescent="0.25">
      <c r="B906" s="565"/>
      <c r="C906" s="566"/>
      <c r="D906" s="566"/>
      <c r="E906" s="566"/>
      <c r="F906" s="565"/>
      <c r="G906" s="565"/>
      <c r="H906" s="565"/>
      <c r="I906" s="567"/>
    </row>
    <row r="907" spans="2:9" x14ac:dyDescent="0.25">
      <c r="B907" s="565"/>
      <c r="C907" s="566"/>
      <c r="D907" s="566"/>
      <c r="E907" s="566"/>
      <c r="F907" s="565"/>
      <c r="G907" s="565"/>
      <c r="H907" s="565"/>
      <c r="I907" s="567"/>
    </row>
    <row r="908" spans="2:9" x14ac:dyDescent="0.25">
      <c r="B908" s="565"/>
      <c r="C908" s="566"/>
      <c r="D908" s="566"/>
      <c r="E908" s="566"/>
      <c r="F908" s="565"/>
      <c r="G908" s="565"/>
      <c r="H908" s="565"/>
      <c r="I908" s="567"/>
    </row>
    <row r="909" spans="2:9" x14ac:dyDescent="0.25">
      <c r="B909" s="565"/>
      <c r="C909" s="566"/>
      <c r="D909" s="566"/>
      <c r="E909" s="566"/>
      <c r="F909" s="565"/>
      <c r="G909" s="565"/>
      <c r="H909" s="565"/>
      <c r="I909" s="567"/>
    </row>
    <row r="910" spans="2:9" x14ac:dyDescent="0.25">
      <c r="B910" s="565"/>
      <c r="C910" s="566"/>
      <c r="D910" s="566"/>
      <c r="E910" s="566"/>
      <c r="F910" s="565"/>
      <c r="G910" s="565"/>
      <c r="H910" s="565"/>
      <c r="I910" s="567"/>
    </row>
    <row r="911" spans="2:9" x14ac:dyDescent="0.25">
      <c r="B911" s="565"/>
      <c r="C911" s="566"/>
      <c r="D911" s="566"/>
      <c r="E911" s="566"/>
      <c r="F911" s="565"/>
      <c r="G911" s="565"/>
      <c r="H911" s="565"/>
      <c r="I911" s="567"/>
    </row>
    <row r="912" spans="2:9" x14ac:dyDescent="0.25">
      <c r="B912" s="565"/>
      <c r="C912" s="566"/>
      <c r="D912" s="566"/>
      <c r="E912" s="566"/>
      <c r="F912" s="565"/>
      <c r="G912" s="565"/>
      <c r="H912" s="565"/>
      <c r="I912" s="567"/>
    </row>
    <row r="913" spans="2:9" x14ac:dyDescent="0.25">
      <c r="B913" s="565"/>
      <c r="C913" s="566"/>
      <c r="D913" s="566"/>
      <c r="E913" s="566"/>
      <c r="F913" s="565"/>
      <c r="G913" s="565"/>
      <c r="H913" s="565"/>
      <c r="I913" s="567"/>
    </row>
    <row r="914" spans="2:9" x14ac:dyDescent="0.25">
      <c r="B914" s="565"/>
      <c r="C914" s="566"/>
      <c r="D914" s="566"/>
      <c r="E914" s="566"/>
      <c r="F914" s="565"/>
      <c r="G914" s="565"/>
      <c r="H914" s="565"/>
      <c r="I914" s="567"/>
    </row>
    <row r="915" spans="2:9" x14ac:dyDescent="0.25">
      <c r="B915" s="565"/>
      <c r="C915" s="566"/>
      <c r="D915" s="566"/>
      <c r="E915" s="566"/>
      <c r="F915" s="565"/>
      <c r="G915" s="565"/>
      <c r="H915" s="565"/>
      <c r="I915" s="567"/>
    </row>
    <row r="916" spans="2:9" x14ac:dyDescent="0.25">
      <c r="B916" s="565"/>
      <c r="C916" s="566"/>
      <c r="D916" s="566"/>
      <c r="E916" s="566"/>
      <c r="F916" s="565"/>
      <c r="G916" s="565"/>
      <c r="H916" s="565"/>
      <c r="I916" s="567"/>
    </row>
    <row r="917" spans="2:9" x14ac:dyDescent="0.25">
      <c r="B917" s="565"/>
      <c r="C917" s="566"/>
      <c r="D917" s="566"/>
      <c r="E917" s="566"/>
      <c r="F917" s="565"/>
      <c r="G917" s="565"/>
      <c r="H917" s="565"/>
      <c r="I917" s="567"/>
    </row>
    <row r="918" spans="2:9" x14ac:dyDescent="0.25">
      <c r="B918" s="565"/>
      <c r="C918" s="566"/>
      <c r="D918" s="566"/>
      <c r="E918" s="566"/>
      <c r="F918" s="565"/>
      <c r="G918" s="565"/>
      <c r="H918" s="565"/>
      <c r="I918" s="567"/>
    </row>
    <row r="919" spans="2:9" x14ac:dyDescent="0.25">
      <c r="B919" s="565"/>
      <c r="C919" s="566"/>
      <c r="D919" s="566"/>
      <c r="E919" s="566"/>
      <c r="F919" s="565"/>
      <c r="G919" s="565"/>
      <c r="H919" s="565"/>
      <c r="I919" s="567"/>
    </row>
    <row r="920" spans="2:9" x14ac:dyDescent="0.25">
      <c r="B920" s="565"/>
      <c r="C920" s="566"/>
      <c r="D920" s="566"/>
      <c r="E920" s="566"/>
      <c r="F920" s="565"/>
      <c r="G920" s="565"/>
      <c r="H920" s="565"/>
      <c r="I920" s="567"/>
    </row>
    <row r="921" spans="2:9" x14ac:dyDescent="0.25">
      <c r="B921" s="565"/>
      <c r="C921" s="566"/>
      <c r="D921" s="566"/>
      <c r="E921" s="566"/>
      <c r="F921" s="565"/>
      <c r="G921" s="565"/>
      <c r="H921" s="565"/>
      <c r="I921" s="567"/>
    </row>
    <row r="922" spans="2:9" x14ac:dyDescent="0.25">
      <c r="B922" s="565"/>
      <c r="C922" s="566"/>
      <c r="D922" s="566"/>
      <c r="E922" s="566"/>
      <c r="F922" s="565"/>
      <c r="G922" s="565"/>
      <c r="H922" s="565"/>
      <c r="I922" s="567"/>
    </row>
    <row r="923" spans="2:9" x14ac:dyDescent="0.25">
      <c r="B923" s="565"/>
      <c r="C923" s="566"/>
      <c r="D923" s="566"/>
      <c r="E923" s="566"/>
      <c r="F923" s="565"/>
      <c r="G923" s="565"/>
      <c r="H923" s="565"/>
      <c r="I923" s="567"/>
    </row>
    <row r="924" spans="2:9" x14ac:dyDescent="0.25">
      <c r="B924" s="565"/>
      <c r="C924" s="566"/>
      <c r="D924" s="566"/>
      <c r="E924" s="566"/>
      <c r="F924" s="565"/>
      <c r="G924" s="565"/>
      <c r="H924" s="565"/>
      <c r="I924" s="567"/>
    </row>
    <row r="925" spans="2:9" x14ac:dyDescent="0.25">
      <c r="B925" s="565"/>
      <c r="C925" s="566"/>
      <c r="D925" s="566"/>
      <c r="E925" s="566"/>
      <c r="F925" s="565"/>
      <c r="G925" s="565"/>
      <c r="H925" s="565"/>
      <c r="I925" s="567"/>
    </row>
    <row r="926" spans="2:9" x14ac:dyDescent="0.25">
      <c r="B926" s="565"/>
      <c r="C926" s="566"/>
      <c r="D926" s="566"/>
      <c r="E926" s="566"/>
      <c r="F926" s="565"/>
      <c r="G926" s="565"/>
      <c r="H926" s="565"/>
      <c r="I926" s="567"/>
    </row>
    <row r="927" spans="2:9" x14ac:dyDescent="0.25">
      <c r="B927" s="565"/>
      <c r="C927" s="566"/>
      <c r="D927" s="566"/>
      <c r="E927" s="566"/>
      <c r="F927" s="565"/>
      <c r="G927" s="565"/>
      <c r="H927" s="565"/>
      <c r="I927" s="567"/>
    </row>
    <row r="928" spans="2:9" x14ac:dyDescent="0.25">
      <c r="B928" s="565"/>
      <c r="C928" s="566"/>
      <c r="D928" s="566"/>
      <c r="E928" s="566"/>
      <c r="F928" s="565"/>
      <c r="G928" s="565"/>
      <c r="H928" s="565"/>
      <c r="I928" s="567"/>
    </row>
    <row r="929" spans="2:9" x14ac:dyDescent="0.25">
      <c r="B929" s="565"/>
      <c r="C929" s="566"/>
      <c r="D929" s="566"/>
      <c r="E929" s="566"/>
      <c r="F929" s="565"/>
      <c r="G929" s="565"/>
      <c r="H929" s="565"/>
      <c r="I929" s="567"/>
    </row>
    <row r="930" spans="2:9" x14ac:dyDescent="0.25">
      <c r="B930" s="565"/>
      <c r="C930" s="566"/>
      <c r="D930" s="566"/>
      <c r="E930" s="566"/>
      <c r="F930" s="565"/>
      <c r="G930" s="565"/>
      <c r="H930" s="565"/>
      <c r="I930" s="567"/>
    </row>
    <row r="931" spans="2:9" x14ac:dyDescent="0.25">
      <c r="B931" s="565"/>
      <c r="C931" s="566"/>
      <c r="D931" s="566"/>
      <c r="E931" s="566"/>
      <c r="F931" s="565"/>
      <c r="G931" s="565"/>
      <c r="H931" s="565"/>
      <c r="I931" s="567"/>
    </row>
    <row r="932" spans="2:9" x14ac:dyDescent="0.25">
      <c r="B932" s="565"/>
      <c r="C932" s="566"/>
      <c r="D932" s="566"/>
      <c r="E932" s="566"/>
      <c r="F932" s="565"/>
      <c r="G932" s="565"/>
      <c r="H932" s="565"/>
      <c r="I932" s="567"/>
    </row>
    <row r="933" spans="2:9" x14ac:dyDescent="0.25">
      <c r="B933" s="565"/>
      <c r="C933" s="566"/>
      <c r="D933" s="566"/>
      <c r="E933" s="566"/>
      <c r="F933" s="565"/>
      <c r="G933" s="565"/>
      <c r="H933" s="565"/>
      <c r="I933" s="567"/>
    </row>
    <row r="934" spans="2:9" x14ac:dyDescent="0.25">
      <c r="B934" s="565"/>
      <c r="C934" s="566"/>
      <c r="D934" s="566"/>
      <c r="E934" s="566"/>
      <c r="F934" s="565"/>
      <c r="G934" s="565"/>
      <c r="H934" s="565"/>
      <c r="I934" s="567"/>
    </row>
    <row r="935" spans="2:9" x14ac:dyDescent="0.25">
      <c r="B935" s="565"/>
      <c r="C935" s="566"/>
      <c r="D935" s="566"/>
      <c r="E935" s="566"/>
      <c r="F935" s="565"/>
      <c r="G935" s="565"/>
      <c r="H935" s="565"/>
      <c r="I935" s="567"/>
    </row>
    <row r="936" spans="2:9" x14ac:dyDescent="0.25">
      <c r="B936" s="565"/>
      <c r="C936" s="566"/>
      <c r="D936" s="566"/>
      <c r="E936" s="566"/>
      <c r="F936" s="565"/>
      <c r="G936" s="565"/>
      <c r="H936" s="565"/>
      <c r="I936" s="567"/>
    </row>
    <row r="937" spans="2:9" x14ac:dyDescent="0.25">
      <c r="B937" s="565"/>
      <c r="C937" s="566"/>
      <c r="D937" s="566"/>
      <c r="E937" s="566"/>
      <c r="F937" s="565"/>
      <c r="G937" s="565"/>
      <c r="H937" s="565"/>
      <c r="I937" s="567"/>
    </row>
    <row r="938" spans="2:9" x14ac:dyDescent="0.25">
      <c r="B938" s="565"/>
      <c r="C938" s="566"/>
      <c r="D938" s="566"/>
      <c r="E938" s="566"/>
      <c r="F938" s="565"/>
      <c r="G938" s="565"/>
      <c r="H938" s="565"/>
      <c r="I938" s="567"/>
    </row>
    <row r="939" spans="2:9" x14ac:dyDescent="0.25">
      <c r="B939" s="565"/>
      <c r="C939" s="566"/>
      <c r="D939" s="566"/>
      <c r="E939" s="566"/>
      <c r="F939" s="565"/>
      <c r="G939" s="565"/>
      <c r="H939" s="565"/>
      <c r="I939" s="567"/>
    </row>
    <row r="940" spans="2:9" x14ac:dyDescent="0.25">
      <c r="B940" s="565"/>
      <c r="C940" s="566"/>
      <c r="D940" s="566"/>
      <c r="E940" s="566"/>
      <c r="F940" s="565"/>
      <c r="G940" s="565"/>
      <c r="H940" s="565"/>
      <c r="I940" s="567"/>
    </row>
    <row r="941" spans="2:9" x14ac:dyDescent="0.25">
      <c r="B941" s="565"/>
      <c r="C941" s="566"/>
      <c r="D941" s="566"/>
      <c r="E941" s="566"/>
      <c r="F941" s="565"/>
      <c r="G941" s="565"/>
      <c r="H941" s="565"/>
      <c r="I941" s="567"/>
    </row>
    <row r="942" spans="2:9" x14ac:dyDescent="0.25">
      <c r="B942" s="565"/>
      <c r="C942" s="566"/>
      <c r="D942" s="566"/>
      <c r="E942" s="566"/>
      <c r="F942" s="565"/>
      <c r="G942" s="565"/>
      <c r="H942" s="565"/>
      <c r="I942" s="567"/>
    </row>
    <row r="943" spans="2:9" x14ac:dyDescent="0.25">
      <c r="B943" s="565"/>
      <c r="C943" s="566"/>
      <c r="D943" s="566"/>
      <c r="E943" s="566"/>
      <c r="F943" s="565"/>
      <c r="G943" s="565"/>
      <c r="H943" s="565"/>
      <c r="I943" s="567"/>
    </row>
    <row r="944" spans="2:9" x14ac:dyDescent="0.25">
      <c r="B944" s="565"/>
      <c r="C944" s="566"/>
      <c r="D944" s="566"/>
      <c r="E944" s="566"/>
      <c r="F944" s="565"/>
      <c r="G944" s="565"/>
      <c r="H944" s="565"/>
      <c r="I944" s="567"/>
    </row>
    <row r="945" spans="2:9" x14ac:dyDescent="0.25">
      <c r="B945" s="565"/>
      <c r="C945" s="566"/>
      <c r="D945" s="566"/>
      <c r="E945" s="566"/>
      <c r="F945" s="565"/>
      <c r="G945" s="565"/>
      <c r="H945" s="565"/>
      <c r="I945" s="567"/>
    </row>
    <row r="946" spans="2:9" x14ac:dyDescent="0.25">
      <c r="B946" s="565"/>
      <c r="C946" s="566"/>
      <c r="D946" s="566"/>
      <c r="E946" s="566"/>
      <c r="F946" s="565"/>
      <c r="G946" s="565"/>
      <c r="H946" s="565"/>
      <c r="I946" s="567"/>
    </row>
    <row r="947" spans="2:9" x14ac:dyDescent="0.25">
      <c r="B947" s="565"/>
      <c r="C947" s="566"/>
      <c r="D947" s="566"/>
      <c r="E947" s="566"/>
      <c r="F947" s="565"/>
      <c r="G947" s="565"/>
      <c r="H947" s="565"/>
      <c r="I947" s="567"/>
    </row>
    <row r="948" spans="2:9" x14ac:dyDescent="0.25">
      <c r="B948" s="565"/>
      <c r="C948" s="566"/>
      <c r="D948" s="566"/>
      <c r="E948" s="566"/>
      <c r="F948" s="565"/>
      <c r="G948" s="565"/>
      <c r="H948" s="565"/>
      <c r="I948" s="567"/>
    </row>
    <row r="949" spans="2:9" x14ac:dyDescent="0.25">
      <c r="B949" s="565"/>
      <c r="C949" s="566"/>
      <c r="D949" s="566"/>
      <c r="E949" s="566"/>
      <c r="F949" s="565"/>
      <c r="G949" s="565"/>
      <c r="H949" s="565"/>
      <c r="I949" s="567"/>
    </row>
    <row r="950" spans="2:9" x14ac:dyDescent="0.25">
      <c r="B950" s="565"/>
      <c r="C950" s="566"/>
      <c r="D950" s="566"/>
      <c r="E950" s="566"/>
      <c r="F950" s="565"/>
      <c r="G950" s="565"/>
      <c r="H950" s="565"/>
      <c r="I950" s="567"/>
    </row>
    <row r="951" spans="2:9" x14ac:dyDescent="0.25">
      <c r="B951" s="565"/>
      <c r="C951" s="566"/>
      <c r="D951" s="566"/>
      <c r="E951" s="566"/>
      <c r="F951" s="565"/>
      <c r="G951" s="565"/>
      <c r="H951" s="565"/>
      <c r="I951" s="567"/>
    </row>
    <row r="952" spans="2:9" x14ac:dyDescent="0.25">
      <c r="B952" s="565"/>
      <c r="C952" s="566"/>
      <c r="D952" s="566"/>
      <c r="E952" s="566"/>
      <c r="F952" s="565"/>
      <c r="G952" s="565"/>
      <c r="H952" s="565"/>
      <c r="I952" s="567"/>
    </row>
    <row r="953" spans="2:9" x14ac:dyDescent="0.25">
      <c r="B953" s="565"/>
      <c r="C953" s="566"/>
      <c r="D953" s="566"/>
      <c r="E953" s="566"/>
      <c r="F953" s="565"/>
      <c r="G953" s="565"/>
      <c r="H953" s="565"/>
      <c r="I953" s="567"/>
    </row>
    <row r="954" spans="2:9" x14ac:dyDescent="0.25">
      <c r="B954" s="565"/>
      <c r="C954" s="566"/>
      <c r="D954" s="566"/>
      <c r="E954" s="566"/>
      <c r="F954" s="565"/>
      <c r="G954" s="565"/>
      <c r="H954" s="565"/>
      <c r="I954" s="567"/>
    </row>
    <row r="955" spans="2:9" x14ac:dyDescent="0.25">
      <c r="B955" s="565"/>
      <c r="C955" s="566"/>
      <c r="D955" s="566"/>
      <c r="E955" s="566"/>
      <c r="F955" s="565"/>
      <c r="G955" s="565"/>
      <c r="H955" s="565"/>
      <c r="I955" s="567"/>
    </row>
    <row r="956" spans="2:9" x14ac:dyDescent="0.25">
      <c r="B956" s="565"/>
      <c r="C956" s="566"/>
      <c r="D956" s="566"/>
      <c r="E956" s="566"/>
      <c r="F956" s="565"/>
      <c r="G956" s="565"/>
      <c r="H956" s="565"/>
      <c r="I956" s="567"/>
    </row>
    <row r="957" spans="2:9" x14ac:dyDescent="0.25">
      <c r="B957" s="565"/>
      <c r="C957" s="566"/>
      <c r="D957" s="566"/>
      <c r="E957" s="566"/>
      <c r="F957" s="565"/>
      <c r="G957" s="565"/>
      <c r="H957" s="565"/>
      <c r="I957" s="567"/>
    </row>
    <row r="958" spans="2:9" x14ac:dyDescent="0.25">
      <c r="B958" s="565"/>
      <c r="C958" s="566"/>
      <c r="D958" s="566"/>
      <c r="E958" s="566"/>
      <c r="F958" s="565"/>
      <c r="G958" s="565"/>
      <c r="H958" s="565"/>
      <c r="I958" s="567"/>
    </row>
    <row r="959" spans="2:9" x14ac:dyDescent="0.25">
      <c r="B959" s="565"/>
      <c r="C959" s="566"/>
      <c r="D959" s="566"/>
      <c r="E959" s="566"/>
      <c r="F959" s="565"/>
      <c r="G959" s="565"/>
      <c r="H959" s="565"/>
      <c r="I959" s="567"/>
    </row>
    <row r="960" spans="2:9" x14ac:dyDescent="0.25">
      <c r="B960" s="565"/>
      <c r="C960" s="566"/>
      <c r="D960" s="566"/>
      <c r="E960" s="566"/>
      <c r="F960" s="565"/>
      <c r="G960" s="565"/>
      <c r="H960" s="565"/>
      <c r="I960" s="567"/>
    </row>
    <row r="961" spans="2:9" x14ac:dyDescent="0.25">
      <c r="B961" s="565"/>
      <c r="C961" s="566"/>
      <c r="D961" s="566"/>
      <c r="E961" s="566"/>
      <c r="F961" s="565"/>
      <c r="G961" s="565"/>
      <c r="H961" s="565"/>
      <c r="I961" s="567"/>
    </row>
    <row r="962" spans="2:9" x14ac:dyDescent="0.25">
      <c r="B962" s="565"/>
      <c r="C962" s="566"/>
      <c r="D962" s="566"/>
      <c r="E962" s="566"/>
      <c r="F962" s="565"/>
      <c r="G962" s="565"/>
      <c r="H962" s="565"/>
      <c r="I962" s="567"/>
    </row>
    <row r="963" spans="2:9" x14ac:dyDescent="0.25">
      <c r="B963" s="565"/>
      <c r="C963" s="566"/>
      <c r="D963" s="566"/>
      <c r="E963" s="566"/>
      <c r="F963" s="565"/>
      <c r="G963" s="565"/>
      <c r="H963" s="565"/>
      <c r="I963" s="567"/>
    </row>
    <row r="964" spans="2:9" x14ac:dyDescent="0.25">
      <c r="B964" s="565"/>
      <c r="C964" s="566"/>
      <c r="D964" s="566"/>
      <c r="E964" s="566"/>
      <c r="F964" s="565"/>
      <c r="G964" s="565"/>
      <c r="H964" s="565"/>
      <c r="I964" s="567"/>
    </row>
    <row r="965" spans="2:9" x14ac:dyDescent="0.25">
      <c r="B965" s="565"/>
      <c r="C965" s="566"/>
      <c r="D965" s="566"/>
      <c r="E965" s="566"/>
      <c r="F965" s="565"/>
      <c r="G965" s="565"/>
      <c r="H965" s="565"/>
      <c r="I965" s="567"/>
    </row>
    <row r="966" spans="2:9" x14ac:dyDescent="0.25">
      <c r="B966" s="565"/>
      <c r="C966" s="566"/>
      <c r="D966" s="566"/>
      <c r="E966" s="566"/>
      <c r="F966" s="565"/>
      <c r="G966" s="565"/>
      <c r="H966" s="565"/>
      <c r="I966" s="567"/>
    </row>
    <row r="967" spans="2:9" x14ac:dyDescent="0.25">
      <c r="B967" s="565"/>
      <c r="C967" s="566"/>
      <c r="D967" s="566"/>
      <c r="E967" s="566"/>
      <c r="F967" s="565"/>
      <c r="G967" s="565"/>
      <c r="H967" s="565"/>
      <c r="I967" s="567"/>
    </row>
    <row r="968" spans="2:9" x14ac:dyDescent="0.25">
      <c r="B968" s="565"/>
      <c r="C968" s="566"/>
      <c r="D968" s="566"/>
      <c r="E968" s="566"/>
      <c r="F968" s="565"/>
      <c r="G968" s="565"/>
      <c r="H968" s="565"/>
      <c r="I968" s="567"/>
    </row>
    <row r="969" spans="2:9" x14ac:dyDescent="0.25">
      <c r="B969" s="565"/>
      <c r="C969" s="566"/>
      <c r="D969" s="566"/>
      <c r="E969" s="566"/>
      <c r="F969" s="565"/>
      <c r="G969" s="565"/>
      <c r="H969" s="565"/>
      <c r="I969" s="567"/>
    </row>
    <row r="970" spans="2:9" x14ac:dyDescent="0.25">
      <c r="B970" s="565"/>
      <c r="C970" s="566"/>
      <c r="D970" s="566"/>
      <c r="E970" s="566"/>
      <c r="F970" s="565"/>
      <c r="G970" s="565"/>
      <c r="H970" s="565"/>
      <c r="I970" s="567"/>
    </row>
    <row r="971" spans="2:9" x14ac:dyDescent="0.25">
      <c r="B971" s="565"/>
      <c r="C971" s="566"/>
      <c r="D971" s="566"/>
      <c r="E971" s="566"/>
      <c r="F971" s="565"/>
      <c r="G971" s="565"/>
      <c r="H971" s="565"/>
      <c r="I971" s="567"/>
    </row>
    <row r="972" spans="2:9" x14ac:dyDescent="0.25">
      <c r="B972" s="565"/>
      <c r="C972" s="566"/>
      <c r="D972" s="566"/>
      <c r="E972" s="566"/>
      <c r="F972" s="565"/>
      <c r="G972" s="565"/>
      <c r="H972" s="565"/>
      <c r="I972" s="567"/>
    </row>
    <row r="973" spans="2:9" x14ac:dyDescent="0.25">
      <c r="B973" s="565"/>
      <c r="C973" s="566"/>
      <c r="D973" s="566"/>
      <c r="E973" s="566"/>
      <c r="F973" s="565"/>
      <c r="G973" s="565"/>
      <c r="H973" s="565"/>
      <c r="I973" s="567"/>
    </row>
    <row r="974" spans="2:9" x14ac:dyDescent="0.25">
      <c r="B974" s="565"/>
      <c r="C974" s="566"/>
      <c r="D974" s="566"/>
      <c r="E974" s="566"/>
      <c r="F974" s="565"/>
      <c r="G974" s="565"/>
      <c r="H974" s="565"/>
      <c r="I974" s="567"/>
    </row>
    <row r="975" spans="2:9" x14ac:dyDescent="0.25">
      <c r="B975" s="565"/>
      <c r="C975" s="566"/>
      <c r="D975" s="566"/>
      <c r="E975" s="566"/>
      <c r="F975" s="565"/>
      <c r="G975" s="565"/>
      <c r="H975" s="565"/>
      <c r="I975" s="567"/>
    </row>
    <row r="976" spans="2:9" x14ac:dyDescent="0.25">
      <c r="B976" s="565"/>
      <c r="C976" s="566"/>
      <c r="D976" s="566"/>
      <c r="E976" s="566"/>
      <c r="F976" s="565"/>
      <c r="G976" s="565"/>
      <c r="H976" s="565"/>
      <c r="I976" s="567"/>
    </row>
    <row r="977" spans="2:9" x14ac:dyDescent="0.25">
      <c r="B977" s="565"/>
      <c r="C977" s="566"/>
      <c r="D977" s="566"/>
      <c r="E977" s="566"/>
      <c r="F977" s="565"/>
      <c r="G977" s="565"/>
      <c r="H977" s="565"/>
      <c r="I977" s="567"/>
    </row>
    <row r="978" spans="2:9" x14ac:dyDescent="0.25">
      <c r="B978" s="565"/>
      <c r="C978" s="566"/>
      <c r="D978" s="566"/>
      <c r="E978" s="566"/>
      <c r="F978" s="565"/>
      <c r="G978" s="565"/>
      <c r="H978" s="565"/>
      <c r="I978" s="567"/>
    </row>
    <row r="979" spans="2:9" x14ac:dyDescent="0.25">
      <c r="B979" s="565"/>
      <c r="C979" s="566"/>
      <c r="D979" s="566"/>
      <c r="E979" s="566"/>
      <c r="F979" s="565"/>
      <c r="G979" s="565"/>
      <c r="H979" s="565"/>
      <c r="I979" s="567"/>
    </row>
    <row r="980" spans="2:9" x14ac:dyDescent="0.25">
      <c r="B980" s="565"/>
      <c r="C980" s="566"/>
      <c r="D980" s="566"/>
      <c r="E980" s="566"/>
      <c r="F980" s="565"/>
      <c r="G980" s="565"/>
      <c r="H980" s="565"/>
      <c r="I980" s="567"/>
    </row>
    <row r="981" spans="2:9" x14ac:dyDescent="0.25">
      <c r="B981" s="565"/>
      <c r="C981" s="566"/>
      <c r="D981" s="566"/>
      <c r="E981" s="566"/>
      <c r="F981" s="565"/>
      <c r="G981" s="565"/>
      <c r="H981" s="565"/>
      <c r="I981" s="567"/>
    </row>
    <row r="982" spans="2:9" x14ac:dyDescent="0.25">
      <c r="B982" s="565"/>
      <c r="C982" s="566"/>
      <c r="D982" s="566"/>
      <c r="E982" s="566"/>
      <c r="F982" s="565"/>
      <c r="G982" s="565"/>
      <c r="H982" s="565"/>
      <c r="I982" s="567"/>
    </row>
    <row r="983" spans="2:9" x14ac:dyDescent="0.25">
      <c r="B983" s="565"/>
      <c r="C983" s="566"/>
      <c r="D983" s="566"/>
      <c r="E983" s="566"/>
      <c r="F983" s="565"/>
      <c r="G983" s="565"/>
      <c r="H983" s="565"/>
      <c r="I983" s="567"/>
    </row>
    <row r="984" spans="2:9" x14ac:dyDescent="0.25">
      <c r="B984" s="565"/>
      <c r="C984" s="566"/>
      <c r="D984" s="566"/>
      <c r="E984" s="566"/>
      <c r="F984" s="565"/>
      <c r="G984" s="565"/>
      <c r="H984" s="565"/>
      <c r="I984" s="567"/>
    </row>
    <row r="985" spans="2:9" x14ac:dyDescent="0.25">
      <c r="B985" s="565"/>
      <c r="C985" s="566"/>
      <c r="D985" s="566"/>
      <c r="E985" s="566"/>
      <c r="F985" s="565"/>
      <c r="G985" s="565"/>
      <c r="H985" s="565"/>
      <c r="I985" s="567"/>
    </row>
    <row r="986" spans="2:9" x14ac:dyDescent="0.25">
      <c r="B986" s="565"/>
      <c r="C986" s="566"/>
      <c r="D986" s="566"/>
      <c r="E986" s="566"/>
      <c r="F986" s="565"/>
      <c r="G986" s="565"/>
      <c r="H986" s="565"/>
      <c r="I986" s="567"/>
    </row>
    <row r="987" spans="2:9" x14ac:dyDescent="0.25">
      <c r="B987" s="565"/>
      <c r="C987" s="566"/>
      <c r="D987" s="566"/>
      <c r="E987" s="566"/>
      <c r="F987" s="565"/>
      <c r="G987" s="565"/>
      <c r="H987" s="565"/>
      <c r="I987" s="567"/>
    </row>
    <row r="988" spans="2:9" x14ac:dyDescent="0.25">
      <c r="B988" s="565"/>
      <c r="C988" s="566"/>
      <c r="D988" s="566"/>
      <c r="E988" s="566"/>
      <c r="F988" s="565"/>
      <c r="G988" s="565"/>
      <c r="H988" s="565"/>
      <c r="I988" s="567"/>
    </row>
    <row r="989" spans="2:9" x14ac:dyDescent="0.25">
      <c r="B989" s="565"/>
      <c r="C989" s="566"/>
      <c r="D989" s="566"/>
      <c r="E989" s="566"/>
      <c r="F989" s="565"/>
      <c r="G989" s="565"/>
      <c r="H989" s="565"/>
      <c r="I989" s="567"/>
    </row>
    <row r="990" spans="2:9" x14ac:dyDescent="0.25">
      <c r="B990" s="565"/>
      <c r="C990" s="566"/>
      <c r="D990" s="566"/>
      <c r="E990" s="566"/>
      <c r="F990" s="565"/>
      <c r="G990" s="565"/>
      <c r="H990" s="565"/>
      <c r="I990" s="567"/>
    </row>
    <row r="991" spans="2:9" x14ac:dyDescent="0.25">
      <c r="B991" s="565"/>
      <c r="C991" s="566"/>
      <c r="D991" s="566"/>
      <c r="E991" s="566"/>
      <c r="F991" s="565"/>
      <c r="G991" s="565"/>
      <c r="H991" s="565"/>
      <c r="I991" s="567"/>
    </row>
    <row r="992" spans="2:9" x14ac:dyDescent="0.25">
      <c r="B992" s="565"/>
      <c r="C992" s="566"/>
      <c r="D992" s="566"/>
      <c r="E992" s="566"/>
      <c r="F992" s="565"/>
      <c r="G992" s="565"/>
      <c r="H992" s="565"/>
      <c r="I992" s="567"/>
    </row>
    <row r="993" spans="2:9" x14ac:dyDescent="0.25">
      <c r="B993" s="565"/>
      <c r="C993" s="566"/>
      <c r="D993" s="566"/>
      <c r="E993" s="566"/>
      <c r="F993" s="565"/>
      <c r="G993" s="565"/>
      <c r="H993" s="565"/>
      <c r="I993" s="567"/>
    </row>
    <row r="994" spans="2:9" x14ac:dyDescent="0.25">
      <c r="B994" s="565"/>
      <c r="C994" s="566"/>
      <c r="D994" s="566"/>
      <c r="E994" s="566"/>
      <c r="F994" s="565"/>
      <c r="G994" s="565"/>
      <c r="H994" s="565"/>
      <c r="I994" s="567"/>
    </row>
    <row r="995" spans="2:9" x14ac:dyDescent="0.25">
      <c r="B995" s="565"/>
      <c r="C995" s="566"/>
      <c r="D995" s="566"/>
      <c r="E995" s="566"/>
      <c r="F995" s="565"/>
      <c r="G995" s="565"/>
      <c r="H995" s="565"/>
      <c r="I995" s="567"/>
    </row>
    <row r="996" spans="2:9" x14ac:dyDescent="0.25">
      <c r="B996" s="565"/>
      <c r="C996" s="566"/>
      <c r="D996" s="566"/>
      <c r="E996" s="566"/>
      <c r="F996" s="565"/>
      <c r="G996" s="565"/>
      <c r="H996" s="565"/>
      <c r="I996" s="567"/>
    </row>
    <row r="997" spans="2:9" x14ac:dyDescent="0.25">
      <c r="B997" s="565"/>
      <c r="C997" s="566"/>
      <c r="D997" s="566"/>
      <c r="E997" s="566"/>
      <c r="F997" s="565"/>
      <c r="G997" s="565"/>
      <c r="H997" s="565"/>
      <c r="I997" s="567"/>
    </row>
    <row r="998" spans="2:9" x14ac:dyDescent="0.25">
      <c r="B998" s="565"/>
      <c r="C998" s="566"/>
      <c r="D998" s="566"/>
      <c r="E998" s="566"/>
      <c r="F998" s="565"/>
      <c r="G998" s="565"/>
      <c r="H998" s="565"/>
      <c r="I998" s="567"/>
    </row>
    <row r="999" spans="2:9" x14ac:dyDescent="0.25">
      <c r="B999" s="565"/>
      <c r="C999" s="566"/>
      <c r="D999" s="566"/>
      <c r="E999" s="566"/>
      <c r="F999" s="565"/>
      <c r="G999" s="565"/>
      <c r="H999" s="565"/>
      <c r="I999" s="567"/>
    </row>
    <row r="1000" spans="2:9" x14ac:dyDescent="0.25">
      <c r="B1000" s="565"/>
      <c r="C1000" s="566"/>
      <c r="D1000" s="566"/>
      <c r="E1000" s="566"/>
      <c r="F1000" s="565"/>
      <c r="G1000" s="565"/>
      <c r="H1000" s="565"/>
      <c r="I1000" s="567"/>
    </row>
    <row r="1001" spans="2:9" x14ac:dyDescent="0.25">
      <c r="B1001" s="565"/>
      <c r="C1001" s="566"/>
      <c r="D1001" s="566"/>
      <c r="E1001" s="566"/>
      <c r="F1001" s="565"/>
      <c r="G1001" s="565"/>
      <c r="H1001" s="565"/>
      <c r="I1001" s="567"/>
    </row>
    <row r="1002" spans="2:9" x14ac:dyDescent="0.25">
      <c r="B1002" s="565"/>
      <c r="C1002" s="566"/>
      <c r="D1002" s="566"/>
      <c r="E1002" s="566"/>
      <c r="F1002" s="565"/>
      <c r="G1002" s="565"/>
      <c r="H1002" s="565"/>
      <c r="I1002" s="567"/>
    </row>
    <row r="1003" spans="2:9" x14ac:dyDescent="0.25">
      <c r="B1003" s="565"/>
      <c r="C1003" s="566"/>
      <c r="D1003" s="566"/>
      <c r="E1003" s="566"/>
      <c r="F1003" s="565"/>
      <c r="G1003" s="565"/>
      <c r="H1003" s="565"/>
      <c r="I1003" s="567"/>
    </row>
    <row r="1004" spans="2:9" x14ac:dyDescent="0.25">
      <c r="B1004" s="565"/>
      <c r="C1004" s="566"/>
      <c r="D1004" s="566"/>
      <c r="E1004" s="566"/>
      <c r="F1004" s="565"/>
      <c r="G1004" s="565"/>
      <c r="H1004" s="565"/>
      <c r="I1004" s="567"/>
    </row>
    <row r="1005" spans="2:9" x14ac:dyDescent="0.25">
      <c r="B1005" s="565"/>
      <c r="C1005" s="566"/>
      <c r="D1005" s="566"/>
      <c r="E1005" s="566"/>
      <c r="F1005" s="565"/>
      <c r="G1005" s="565"/>
      <c r="H1005" s="565"/>
      <c r="I1005" s="567"/>
    </row>
    <row r="1006" spans="2:9" x14ac:dyDescent="0.25">
      <c r="B1006" s="565"/>
      <c r="C1006" s="566"/>
      <c r="D1006" s="566"/>
      <c r="E1006" s="566"/>
      <c r="F1006" s="565"/>
      <c r="G1006" s="565"/>
      <c r="H1006" s="565"/>
      <c r="I1006" s="567"/>
    </row>
    <row r="1007" spans="2:9" x14ac:dyDescent="0.25">
      <c r="B1007" s="565"/>
      <c r="C1007" s="566"/>
      <c r="D1007" s="566"/>
      <c r="E1007" s="566"/>
      <c r="F1007" s="565"/>
      <c r="G1007" s="565"/>
      <c r="H1007" s="565"/>
      <c r="I1007" s="567"/>
    </row>
    <row r="1008" spans="2:9" x14ac:dyDescent="0.25">
      <c r="B1008" s="565"/>
      <c r="C1008" s="566"/>
      <c r="D1008" s="566"/>
      <c r="E1008" s="566"/>
      <c r="F1008" s="565"/>
      <c r="G1008" s="565"/>
      <c r="H1008" s="565"/>
      <c r="I1008" s="567"/>
    </row>
    <row r="1009" spans="2:9" x14ac:dyDescent="0.25">
      <c r="B1009" s="565"/>
      <c r="C1009" s="566"/>
      <c r="D1009" s="566"/>
      <c r="E1009" s="566"/>
      <c r="F1009" s="565"/>
      <c r="G1009" s="565"/>
      <c r="H1009" s="565"/>
      <c r="I1009" s="567"/>
    </row>
    <row r="1010" spans="2:9" x14ac:dyDescent="0.25">
      <c r="B1010" s="565"/>
      <c r="C1010" s="566"/>
      <c r="D1010" s="566"/>
      <c r="E1010" s="566"/>
      <c r="F1010" s="565"/>
      <c r="G1010" s="565"/>
      <c r="H1010" s="565"/>
      <c r="I1010" s="567"/>
    </row>
    <row r="1011" spans="2:9" x14ac:dyDescent="0.25">
      <c r="B1011" s="565"/>
      <c r="C1011" s="566"/>
      <c r="D1011" s="566"/>
      <c r="E1011" s="566"/>
      <c r="F1011" s="565"/>
      <c r="G1011" s="565"/>
      <c r="H1011" s="565"/>
      <c r="I1011" s="567"/>
    </row>
    <row r="1012" spans="2:9" x14ac:dyDescent="0.25">
      <c r="B1012" s="565"/>
      <c r="C1012" s="566"/>
      <c r="D1012" s="566"/>
      <c r="E1012" s="566"/>
      <c r="F1012" s="565"/>
      <c r="G1012" s="565"/>
      <c r="H1012" s="565"/>
      <c r="I1012" s="567"/>
    </row>
    <row r="1013" spans="2:9" x14ac:dyDescent="0.25">
      <c r="B1013" s="565"/>
      <c r="C1013" s="566"/>
      <c r="D1013" s="566"/>
      <c r="E1013" s="566"/>
      <c r="F1013" s="565"/>
      <c r="G1013" s="565"/>
      <c r="H1013" s="565"/>
      <c r="I1013" s="567"/>
    </row>
    <row r="1014" spans="2:9" x14ac:dyDescent="0.25">
      <c r="B1014" s="565"/>
      <c r="C1014" s="566"/>
      <c r="D1014" s="566"/>
      <c r="E1014" s="566"/>
      <c r="F1014" s="565"/>
      <c r="G1014" s="565"/>
      <c r="H1014" s="565"/>
      <c r="I1014" s="567"/>
    </row>
    <row r="1015" spans="2:9" x14ac:dyDescent="0.25">
      <c r="B1015" s="565"/>
      <c r="C1015" s="566"/>
      <c r="D1015" s="566"/>
      <c r="E1015" s="566"/>
      <c r="F1015" s="565"/>
      <c r="G1015" s="565"/>
      <c r="H1015" s="565"/>
      <c r="I1015" s="567"/>
    </row>
    <row r="1016" spans="2:9" x14ac:dyDescent="0.25">
      <c r="B1016" s="565"/>
      <c r="C1016" s="566"/>
      <c r="D1016" s="566"/>
      <c r="E1016" s="566"/>
      <c r="F1016" s="565"/>
      <c r="G1016" s="565"/>
      <c r="H1016" s="565"/>
      <c r="I1016" s="567"/>
    </row>
    <row r="1017" spans="2:9" x14ac:dyDescent="0.25">
      <c r="B1017" s="565"/>
      <c r="C1017" s="566"/>
      <c r="D1017" s="566"/>
      <c r="E1017" s="566"/>
      <c r="F1017" s="565"/>
      <c r="G1017" s="565"/>
      <c r="H1017" s="565"/>
      <c r="I1017" s="567"/>
    </row>
    <row r="1018" spans="2:9" x14ac:dyDescent="0.25">
      <c r="B1018" s="565"/>
      <c r="C1018" s="566"/>
      <c r="D1018" s="566"/>
      <c r="E1018" s="566"/>
      <c r="F1018" s="565"/>
      <c r="G1018" s="565"/>
      <c r="H1018" s="565"/>
      <c r="I1018" s="567"/>
    </row>
    <row r="1019" spans="2:9" x14ac:dyDescent="0.25">
      <c r="B1019" s="565"/>
      <c r="C1019" s="566"/>
      <c r="D1019" s="566"/>
      <c r="E1019" s="566"/>
      <c r="F1019" s="565"/>
      <c r="G1019" s="565"/>
      <c r="H1019" s="565"/>
      <c r="I1019" s="567"/>
    </row>
    <row r="1020" spans="2:9" x14ac:dyDescent="0.25">
      <c r="B1020" s="565"/>
      <c r="C1020" s="566"/>
      <c r="D1020" s="566"/>
      <c r="E1020" s="566"/>
      <c r="F1020" s="565"/>
      <c r="G1020" s="565"/>
      <c r="H1020" s="565"/>
      <c r="I1020" s="567"/>
    </row>
    <row r="1021" spans="2:9" x14ac:dyDescent="0.25">
      <c r="B1021" s="565"/>
      <c r="C1021" s="566"/>
      <c r="D1021" s="566"/>
      <c r="E1021" s="566"/>
      <c r="F1021" s="565"/>
      <c r="G1021" s="565"/>
      <c r="H1021" s="565"/>
      <c r="I1021" s="567"/>
    </row>
    <row r="1022" spans="2:9" x14ac:dyDescent="0.25">
      <c r="B1022" s="565"/>
      <c r="C1022" s="566"/>
      <c r="D1022" s="566"/>
      <c r="E1022" s="566"/>
      <c r="F1022" s="565"/>
      <c r="G1022" s="565"/>
      <c r="H1022" s="565"/>
      <c r="I1022" s="567"/>
    </row>
    <row r="1023" spans="2:9" x14ac:dyDescent="0.25">
      <c r="B1023" s="565"/>
      <c r="C1023" s="566"/>
      <c r="D1023" s="566"/>
      <c r="E1023" s="566"/>
      <c r="F1023" s="565"/>
      <c r="G1023" s="565"/>
      <c r="H1023" s="565"/>
      <c r="I1023" s="567"/>
    </row>
    <row r="1024" spans="2:9" x14ac:dyDescent="0.25">
      <c r="B1024" s="565"/>
      <c r="C1024" s="566"/>
      <c r="D1024" s="566"/>
      <c r="E1024" s="566"/>
      <c r="F1024" s="565"/>
      <c r="G1024" s="565"/>
      <c r="H1024" s="565"/>
      <c r="I1024" s="567"/>
    </row>
    <row r="1025" spans="2:9" x14ac:dyDescent="0.25">
      <c r="B1025" s="565"/>
      <c r="C1025" s="566"/>
      <c r="D1025" s="566"/>
      <c r="E1025" s="566"/>
      <c r="F1025" s="565"/>
      <c r="G1025" s="565"/>
      <c r="H1025" s="565"/>
      <c r="I1025" s="567"/>
    </row>
    <row r="1026" spans="2:9" x14ac:dyDescent="0.25">
      <c r="B1026" s="565"/>
      <c r="C1026" s="566"/>
      <c r="D1026" s="566"/>
      <c r="E1026" s="566"/>
      <c r="F1026" s="565"/>
      <c r="G1026" s="565"/>
      <c r="H1026" s="565"/>
      <c r="I1026" s="567"/>
    </row>
    <row r="1027" spans="2:9" x14ac:dyDescent="0.25">
      <c r="B1027" s="565"/>
      <c r="C1027" s="566"/>
      <c r="D1027" s="566"/>
      <c r="E1027" s="566"/>
      <c r="F1027" s="565"/>
      <c r="G1027" s="565"/>
      <c r="H1027" s="565"/>
      <c r="I1027" s="567"/>
    </row>
    <row r="1028" spans="2:9" x14ac:dyDescent="0.25">
      <c r="B1028" s="565"/>
      <c r="C1028" s="566"/>
      <c r="D1028" s="566"/>
      <c r="E1028" s="566"/>
      <c r="F1028" s="565"/>
      <c r="G1028" s="565"/>
      <c r="H1028" s="565"/>
      <c r="I1028" s="567"/>
    </row>
    <row r="1029" spans="2:9" x14ac:dyDescent="0.25">
      <c r="B1029" s="565"/>
      <c r="C1029" s="566"/>
      <c r="D1029" s="566"/>
      <c r="E1029" s="566"/>
      <c r="F1029" s="565"/>
      <c r="G1029" s="565"/>
      <c r="H1029" s="565"/>
      <c r="I1029" s="567"/>
    </row>
    <row r="1030" spans="2:9" x14ac:dyDescent="0.25">
      <c r="B1030" s="565"/>
      <c r="C1030" s="566"/>
      <c r="D1030" s="566"/>
      <c r="E1030" s="566"/>
      <c r="F1030" s="565"/>
      <c r="G1030" s="565"/>
      <c r="H1030" s="565"/>
      <c r="I1030" s="567"/>
    </row>
    <row r="1031" spans="2:9" x14ac:dyDescent="0.25">
      <c r="B1031" s="565"/>
      <c r="C1031" s="566"/>
      <c r="D1031" s="566"/>
      <c r="E1031" s="566"/>
      <c r="F1031" s="565"/>
      <c r="G1031" s="565"/>
      <c r="H1031" s="565"/>
      <c r="I1031" s="567"/>
    </row>
    <row r="1032" spans="2:9" x14ac:dyDescent="0.25">
      <c r="B1032" s="565"/>
      <c r="C1032" s="566"/>
      <c r="D1032" s="566"/>
      <c r="E1032" s="566"/>
      <c r="F1032" s="565"/>
      <c r="G1032" s="565"/>
      <c r="H1032" s="565"/>
      <c r="I1032" s="567"/>
    </row>
    <row r="1033" spans="2:9" x14ac:dyDescent="0.25">
      <c r="B1033" s="565"/>
      <c r="C1033" s="566"/>
      <c r="D1033" s="566"/>
      <c r="E1033" s="566"/>
      <c r="F1033" s="565"/>
      <c r="G1033" s="565"/>
      <c r="H1033" s="565"/>
      <c r="I1033" s="567"/>
    </row>
    <row r="1034" spans="2:9" x14ac:dyDescent="0.25">
      <c r="B1034" s="565"/>
      <c r="C1034" s="566"/>
      <c r="D1034" s="566"/>
      <c r="E1034" s="566"/>
      <c r="F1034" s="565"/>
      <c r="G1034" s="565"/>
      <c r="H1034" s="565"/>
      <c r="I1034" s="567"/>
    </row>
    <row r="1035" spans="2:9" x14ac:dyDescent="0.25">
      <c r="B1035" s="565"/>
      <c r="C1035" s="566"/>
      <c r="D1035" s="566"/>
      <c r="E1035" s="566"/>
      <c r="F1035" s="565"/>
      <c r="G1035" s="565"/>
      <c r="H1035" s="565"/>
      <c r="I1035" s="567"/>
    </row>
    <row r="1036" spans="2:9" x14ac:dyDescent="0.25">
      <c r="B1036" s="565"/>
      <c r="C1036" s="566"/>
      <c r="D1036" s="566"/>
      <c r="E1036" s="566"/>
      <c r="F1036" s="565"/>
      <c r="G1036" s="565"/>
      <c r="H1036" s="565"/>
      <c r="I1036" s="567"/>
    </row>
    <row r="1037" spans="2:9" x14ac:dyDescent="0.25">
      <c r="B1037" s="565"/>
      <c r="C1037" s="566"/>
      <c r="D1037" s="566"/>
      <c r="E1037" s="566"/>
      <c r="F1037" s="565"/>
      <c r="G1037" s="565"/>
      <c r="H1037" s="565"/>
      <c r="I1037" s="567"/>
    </row>
    <row r="1038" spans="2:9" x14ac:dyDescent="0.25">
      <c r="B1038" s="565"/>
      <c r="C1038" s="566"/>
      <c r="D1038" s="566"/>
      <c r="E1038" s="566"/>
      <c r="F1038" s="565"/>
      <c r="G1038" s="565"/>
      <c r="H1038" s="565"/>
      <c r="I1038" s="567"/>
    </row>
    <row r="1039" spans="2:9" x14ac:dyDescent="0.25">
      <c r="B1039" s="565"/>
      <c r="C1039" s="566"/>
      <c r="D1039" s="566"/>
      <c r="E1039" s="566"/>
      <c r="F1039" s="565"/>
      <c r="G1039" s="565"/>
      <c r="H1039" s="565"/>
      <c r="I1039" s="567"/>
    </row>
    <row r="1040" spans="2:9" x14ac:dyDescent="0.25">
      <c r="B1040" s="565"/>
      <c r="C1040" s="566"/>
      <c r="D1040" s="566"/>
      <c r="E1040" s="566"/>
      <c r="F1040" s="565"/>
      <c r="G1040" s="565"/>
      <c r="H1040" s="565"/>
      <c r="I1040" s="567"/>
    </row>
    <row r="1041" spans="2:9" x14ac:dyDescent="0.25">
      <c r="B1041" s="565"/>
      <c r="C1041" s="566"/>
      <c r="D1041" s="566"/>
      <c r="E1041" s="566"/>
      <c r="F1041" s="565"/>
      <c r="G1041" s="565"/>
      <c r="H1041" s="565"/>
      <c r="I1041" s="567"/>
    </row>
    <row r="1042" spans="2:9" x14ac:dyDescent="0.25">
      <c r="B1042" s="565"/>
      <c r="C1042" s="566"/>
      <c r="D1042" s="566"/>
      <c r="E1042" s="566"/>
      <c r="F1042" s="565"/>
      <c r="G1042" s="565"/>
      <c r="H1042" s="565"/>
      <c r="I1042" s="567"/>
    </row>
    <row r="1043" spans="2:9" x14ac:dyDescent="0.25">
      <c r="B1043" s="565"/>
      <c r="C1043" s="566"/>
      <c r="D1043" s="566"/>
      <c r="E1043" s="566"/>
      <c r="F1043" s="565"/>
      <c r="G1043" s="565"/>
      <c r="H1043" s="565"/>
      <c r="I1043" s="567"/>
    </row>
    <row r="1044" spans="2:9" x14ac:dyDescent="0.25">
      <c r="B1044" s="565"/>
      <c r="C1044" s="566"/>
      <c r="D1044" s="566"/>
      <c r="E1044" s="566"/>
      <c r="F1044" s="565"/>
      <c r="G1044" s="565"/>
      <c r="H1044" s="565"/>
      <c r="I1044" s="567"/>
    </row>
    <row r="1045" spans="2:9" x14ac:dyDescent="0.25">
      <c r="B1045" s="565"/>
      <c r="C1045" s="566"/>
      <c r="D1045" s="566"/>
      <c r="E1045" s="566"/>
      <c r="F1045" s="565"/>
      <c r="G1045" s="565"/>
      <c r="H1045" s="565"/>
      <c r="I1045" s="567"/>
    </row>
    <row r="1046" spans="2:9" x14ac:dyDescent="0.25">
      <c r="B1046" s="565"/>
      <c r="C1046" s="566"/>
      <c r="D1046" s="566"/>
      <c r="E1046" s="566"/>
      <c r="F1046" s="565"/>
      <c r="G1046" s="565"/>
      <c r="H1046" s="565"/>
      <c r="I1046" s="567"/>
    </row>
    <row r="1047" spans="2:9" x14ac:dyDescent="0.25">
      <c r="B1047" s="565"/>
      <c r="C1047" s="566"/>
      <c r="D1047" s="566"/>
      <c r="E1047" s="566"/>
      <c r="F1047" s="565"/>
      <c r="G1047" s="565"/>
      <c r="H1047" s="565"/>
      <c r="I1047" s="567"/>
    </row>
    <row r="1048" spans="2:9" x14ac:dyDescent="0.25">
      <c r="B1048" s="565"/>
      <c r="C1048" s="566"/>
      <c r="D1048" s="566"/>
      <c r="E1048" s="566"/>
      <c r="F1048" s="565"/>
      <c r="G1048" s="565"/>
      <c r="H1048" s="565"/>
      <c r="I1048" s="567"/>
    </row>
    <row r="1049" spans="2:9" x14ac:dyDescent="0.25">
      <c r="B1049" s="565"/>
      <c r="C1049" s="566"/>
      <c r="D1049" s="566"/>
      <c r="E1049" s="566"/>
      <c r="F1049" s="565"/>
      <c r="G1049" s="565"/>
      <c r="H1049" s="565"/>
      <c r="I1049" s="567"/>
    </row>
    <row r="1050" spans="2:9" x14ac:dyDescent="0.25">
      <c r="B1050" s="565"/>
      <c r="C1050" s="566"/>
      <c r="D1050" s="566"/>
      <c r="E1050" s="566"/>
      <c r="F1050" s="565"/>
      <c r="G1050" s="565"/>
      <c r="H1050" s="565"/>
      <c r="I1050" s="567"/>
    </row>
    <row r="1051" spans="2:9" x14ac:dyDescent="0.25">
      <c r="B1051" s="565"/>
      <c r="C1051" s="566"/>
      <c r="D1051" s="566"/>
      <c r="E1051" s="566"/>
      <c r="F1051" s="565"/>
      <c r="G1051" s="565"/>
      <c r="H1051" s="565"/>
      <c r="I1051" s="567"/>
    </row>
    <row r="1052" spans="2:9" x14ac:dyDescent="0.25">
      <c r="B1052" s="565"/>
      <c r="C1052" s="566"/>
      <c r="D1052" s="566"/>
      <c r="E1052" s="566"/>
      <c r="F1052" s="565"/>
      <c r="G1052" s="565"/>
      <c r="H1052" s="565"/>
      <c r="I1052" s="567"/>
    </row>
    <row r="1053" spans="2:9" x14ac:dyDescent="0.25">
      <c r="B1053" s="565"/>
      <c r="C1053" s="566"/>
      <c r="D1053" s="566"/>
      <c r="E1053" s="566"/>
      <c r="F1053" s="565"/>
      <c r="G1053" s="565"/>
      <c r="H1053" s="565"/>
      <c r="I1053" s="567"/>
    </row>
    <row r="1054" spans="2:9" x14ac:dyDescent="0.25">
      <c r="B1054" s="565"/>
      <c r="C1054" s="566"/>
      <c r="D1054" s="566"/>
      <c r="E1054" s="566"/>
      <c r="F1054" s="565"/>
      <c r="G1054" s="565"/>
      <c r="H1054" s="565"/>
      <c r="I1054" s="567"/>
    </row>
    <row r="1055" spans="2:9" x14ac:dyDescent="0.25">
      <c r="B1055" s="565"/>
      <c r="C1055" s="566"/>
      <c r="D1055" s="566"/>
      <c r="E1055" s="566"/>
      <c r="F1055" s="565"/>
      <c r="G1055" s="565"/>
      <c r="H1055" s="565"/>
      <c r="I1055" s="567"/>
    </row>
    <row r="1056" spans="2:9" x14ac:dyDescent="0.25">
      <c r="B1056" s="565"/>
      <c r="C1056" s="566"/>
      <c r="D1056" s="566"/>
      <c r="E1056" s="566"/>
      <c r="F1056" s="565"/>
      <c r="G1056" s="565"/>
      <c r="H1056" s="565"/>
      <c r="I1056" s="567"/>
    </row>
    <row r="1057" spans="2:9" x14ac:dyDescent="0.25">
      <c r="B1057" s="565"/>
      <c r="C1057" s="566"/>
      <c r="D1057" s="566"/>
      <c r="E1057" s="566"/>
      <c r="F1057" s="565"/>
      <c r="G1057" s="565"/>
      <c r="H1057" s="565"/>
      <c r="I1057" s="567"/>
    </row>
    <row r="1058" spans="2:9" x14ac:dyDescent="0.25">
      <c r="B1058" s="565"/>
      <c r="C1058" s="566"/>
      <c r="D1058" s="566"/>
      <c r="E1058" s="566"/>
      <c r="F1058" s="565"/>
      <c r="G1058" s="565"/>
      <c r="H1058" s="565"/>
      <c r="I1058" s="567"/>
    </row>
    <row r="1059" spans="2:9" x14ac:dyDescent="0.25">
      <c r="B1059" s="565"/>
      <c r="C1059" s="566"/>
      <c r="D1059" s="566"/>
      <c r="E1059" s="566"/>
      <c r="F1059" s="565"/>
      <c r="G1059" s="565"/>
      <c r="H1059" s="565"/>
      <c r="I1059" s="567"/>
    </row>
    <row r="1060" spans="2:9" x14ac:dyDescent="0.25">
      <c r="B1060" s="565"/>
      <c r="C1060" s="566"/>
      <c r="D1060" s="566"/>
      <c r="E1060" s="566"/>
      <c r="F1060" s="565"/>
      <c r="G1060" s="565"/>
      <c r="H1060" s="565"/>
      <c r="I1060" s="567"/>
    </row>
    <row r="1061" spans="2:9" x14ac:dyDescent="0.25">
      <c r="B1061" s="565"/>
      <c r="C1061" s="566"/>
      <c r="D1061" s="566"/>
      <c r="E1061" s="566"/>
      <c r="F1061" s="565"/>
      <c r="G1061" s="565"/>
      <c r="H1061" s="565"/>
      <c r="I1061" s="567"/>
    </row>
    <row r="1062" spans="2:9" x14ac:dyDescent="0.25">
      <c r="B1062" s="565"/>
      <c r="C1062" s="566"/>
      <c r="D1062" s="566"/>
      <c r="E1062" s="566"/>
      <c r="F1062" s="565"/>
      <c r="G1062" s="565"/>
      <c r="H1062" s="565"/>
      <c r="I1062" s="567"/>
    </row>
    <row r="1063" spans="2:9" x14ac:dyDescent="0.25">
      <c r="B1063" s="565"/>
      <c r="C1063" s="566"/>
      <c r="D1063" s="566"/>
      <c r="E1063" s="566"/>
      <c r="F1063" s="565"/>
      <c r="G1063" s="565"/>
      <c r="H1063" s="565"/>
      <c r="I1063" s="567"/>
    </row>
    <row r="1064" spans="2:9" x14ac:dyDescent="0.25">
      <c r="B1064" s="565"/>
      <c r="C1064" s="566"/>
      <c r="D1064" s="566"/>
      <c r="E1064" s="566"/>
      <c r="F1064" s="565"/>
      <c r="G1064" s="565"/>
      <c r="H1064" s="565"/>
      <c r="I1064" s="567"/>
    </row>
    <row r="1065" spans="2:9" x14ac:dyDescent="0.25">
      <c r="B1065" s="565"/>
      <c r="C1065" s="566"/>
      <c r="D1065" s="566"/>
      <c r="E1065" s="566"/>
      <c r="F1065" s="565"/>
      <c r="G1065" s="565"/>
      <c r="H1065" s="565"/>
      <c r="I1065" s="567"/>
    </row>
    <row r="1066" spans="2:9" x14ac:dyDescent="0.25">
      <c r="B1066" s="565"/>
      <c r="C1066" s="566"/>
      <c r="D1066" s="566"/>
      <c r="E1066" s="566"/>
      <c r="F1066" s="565"/>
      <c r="G1066" s="565"/>
      <c r="H1066" s="565"/>
      <c r="I1066" s="567"/>
    </row>
    <row r="1067" spans="2:9" x14ac:dyDescent="0.25">
      <c r="B1067" s="565"/>
      <c r="C1067" s="566"/>
      <c r="D1067" s="566"/>
      <c r="E1067" s="566"/>
      <c r="F1067" s="565"/>
      <c r="G1067" s="565"/>
      <c r="H1067" s="565"/>
      <c r="I1067" s="567"/>
    </row>
    <row r="1068" spans="2:9" x14ac:dyDescent="0.25">
      <c r="B1068" s="565"/>
      <c r="C1068" s="566"/>
      <c r="D1068" s="566"/>
      <c r="E1068" s="566"/>
      <c r="F1068" s="565"/>
      <c r="G1068" s="565"/>
      <c r="H1068" s="565"/>
      <c r="I1068" s="567"/>
    </row>
    <row r="1069" spans="2:9" x14ac:dyDescent="0.25">
      <c r="B1069" s="565"/>
      <c r="C1069" s="566"/>
      <c r="D1069" s="566"/>
      <c r="E1069" s="566"/>
      <c r="F1069" s="565"/>
      <c r="G1069" s="565"/>
      <c r="H1069" s="565"/>
      <c r="I1069" s="567"/>
    </row>
    <row r="1070" spans="2:9" x14ac:dyDescent="0.25">
      <c r="B1070" s="565"/>
      <c r="C1070" s="566"/>
      <c r="D1070" s="566"/>
      <c r="E1070" s="566"/>
      <c r="F1070" s="565"/>
      <c r="G1070" s="565"/>
      <c r="H1070" s="565"/>
      <c r="I1070" s="567"/>
    </row>
    <row r="1071" spans="2:9" x14ac:dyDescent="0.25">
      <c r="B1071" s="565"/>
      <c r="C1071" s="566"/>
      <c r="D1071" s="566"/>
      <c r="E1071" s="566"/>
      <c r="F1071" s="565"/>
      <c r="G1071" s="565"/>
      <c r="H1071" s="565"/>
      <c r="I1071" s="567"/>
    </row>
    <row r="1072" spans="2:9" x14ac:dyDescent="0.25">
      <c r="B1072" s="565"/>
      <c r="C1072" s="566"/>
      <c r="D1072" s="566"/>
      <c r="E1072" s="566"/>
      <c r="F1072" s="565"/>
      <c r="G1072" s="565"/>
      <c r="H1072" s="565"/>
      <c r="I1072" s="567"/>
    </row>
    <row r="1073" spans="2:9" x14ac:dyDescent="0.25">
      <c r="B1073" s="565"/>
      <c r="C1073" s="566"/>
      <c r="D1073" s="566"/>
      <c r="E1073" s="566"/>
      <c r="F1073" s="565"/>
      <c r="G1073" s="565"/>
      <c r="H1073" s="565"/>
      <c r="I1073" s="567"/>
    </row>
    <row r="1074" spans="2:9" x14ac:dyDescent="0.25">
      <c r="B1074" s="565"/>
      <c r="C1074" s="566"/>
      <c r="D1074" s="566"/>
      <c r="E1074" s="566"/>
      <c r="F1074" s="565"/>
      <c r="G1074" s="565"/>
      <c r="H1074" s="565"/>
      <c r="I1074" s="567"/>
    </row>
    <row r="1075" spans="2:9" x14ac:dyDescent="0.25">
      <c r="B1075" s="565"/>
      <c r="C1075" s="566"/>
      <c r="D1075" s="566"/>
      <c r="E1075" s="566"/>
      <c r="F1075" s="565"/>
      <c r="G1075" s="565"/>
      <c r="H1075" s="565"/>
      <c r="I1075" s="567"/>
    </row>
    <row r="1076" spans="2:9" x14ac:dyDescent="0.25">
      <c r="B1076" s="565"/>
      <c r="C1076" s="566"/>
      <c r="D1076" s="566"/>
      <c r="E1076" s="566"/>
      <c r="F1076" s="565"/>
      <c r="G1076" s="565"/>
      <c r="H1076" s="565"/>
      <c r="I1076" s="567"/>
    </row>
    <row r="1077" spans="2:9" x14ac:dyDescent="0.25">
      <c r="B1077" s="565"/>
      <c r="C1077" s="566"/>
      <c r="D1077" s="566"/>
      <c r="E1077" s="566"/>
      <c r="F1077" s="565"/>
      <c r="G1077" s="565"/>
      <c r="H1077" s="565"/>
      <c r="I1077" s="567"/>
    </row>
    <row r="1078" spans="2:9" x14ac:dyDescent="0.25">
      <c r="B1078" s="565"/>
      <c r="C1078" s="566"/>
      <c r="D1078" s="566"/>
      <c r="E1078" s="566"/>
      <c r="F1078" s="565"/>
      <c r="G1078" s="565"/>
      <c r="H1078" s="565"/>
      <c r="I1078" s="567"/>
    </row>
    <row r="1079" spans="2:9" x14ac:dyDescent="0.25">
      <c r="B1079" s="565"/>
      <c r="C1079" s="566"/>
      <c r="D1079" s="566"/>
      <c r="E1079" s="566"/>
      <c r="F1079" s="565"/>
      <c r="G1079" s="565"/>
      <c r="H1079" s="565"/>
      <c r="I1079" s="567"/>
    </row>
    <row r="1080" spans="2:9" x14ac:dyDescent="0.25">
      <c r="B1080" s="565"/>
      <c r="C1080" s="566"/>
      <c r="D1080" s="566"/>
      <c r="E1080" s="566"/>
      <c r="F1080" s="565"/>
      <c r="G1080" s="565"/>
      <c r="H1080" s="565"/>
      <c r="I1080" s="567"/>
    </row>
    <row r="1081" spans="2:9" x14ac:dyDescent="0.25">
      <c r="B1081" s="565"/>
      <c r="C1081" s="566"/>
      <c r="D1081" s="566"/>
      <c r="E1081" s="566"/>
      <c r="F1081" s="565"/>
      <c r="G1081" s="565"/>
      <c r="H1081" s="565"/>
      <c r="I1081" s="567"/>
    </row>
    <row r="1082" spans="2:9" x14ac:dyDescent="0.25">
      <c r="B1082" s="565"/>
      <c r="C1082" s="566"/>
      <c r="D1082" s="566"/>
      <c r="E1082" s="566"/>
      <c r="F1082" s="565"/>
      <c r="G1082" s="565"/>
      <c r="H1082" s="565"/>
      <c r="I1082" s="567"/>
    </row>
    <row r="1083" spans="2:9" x14ac:dyDescent="0.25">
      <c r="B1083" s="565"/>
      <c r="C1083" s="566"/>
      <c r="D1083" s="566"/>
      <c r="E1083" s="566"/>
      <c r="F1083" s="565"/>
      <c r="G1083" s="565"/>
      <c r="H1083" s="565"/>
      <c r="I1083" s="567"/>
    </row>
    <row r="1084" spans="2:9" x14ac:dyDescent="0.25">
      <c r="B1084" s="565"/>
      <c r="C1084" s="566"/>
      <c r="D1084" s="566"/>
      <c r="E1084" s="566"/>
      <c r="F1084" s="565"/>
      <c r="G1084" s="565"/>
      <c r="H1084" s="565"/>
      <c r="I1084" s="567"/>
    </row>
    <row r="1085" spans="2:9" x14ac:dyDescent="0.25">
      <c r="B1085" s="565"/>
      <c r="C1085" s="566"/>
      <c r="D1085" s="566"/>
      <c r="E1085" s="566"/>
      <c r="F1085" s="565"/>
      <c r="G1085" s="565"/>
      <c r="H1085" s="565"/>
      <c r="I1085" s="567"/>
    </row>
    <row r="1086" spans="2:9" x14ac:dyDescent="0.25">
      <c r="B1086" s="565"/>
      <c r="C1086" s="566"/>
      <c r="D1086" s="566"/>
      <c r="E1086" s="566"/>
      <c r="F1086" s="565"/>
      <c r="G1086" s="565"/>
      <c r="H1086" s="565"/>
      <c r="I1086" s="567"/>
    </row>
    <row r="1087" spans="2:9" x14ac:dyDescent="0.25">
      <c r="B1087" s="565"/>
      <c r="C1087" s="566"/>
      <c r="D1087" s="566"/>
      <c r="E1087" s="566"/>
      <c r="F1087" s="565"/>
      <c r="G1087" s="565"/>
      <c r="H1087" s="565"/>
      <c r="I1087" s="567"/>
    </row>
    <row r="1088" spans="2:9" x14ac:dyDescent="0.25">
      <c r="B1088" s="565"/>
      <c r="C1088" s="566"/>
      <c r="D1088" s="566"/>
      <c r="E1088" s="566"/>
      <c r="F1088" s="565"/>
      <c r="G1088" s="565"/>
      <c r="H1088" s="565"/>
      <c r="I1088" s="567"/>
    </row>
    <row r="1089" spans="2:9" x14ac:dyDescent="0.25">
      <c r="B1089" s="565"/>
      <c r="C1089" s="566"/>
      <c r="D1089" s="566"/>
      <c r="E1089" s="566"/>
      <c r="F1089" s="565"/>
      <c r="G1089" s="565"/>
      <c r="H1089" s="565"/>
      <c r="I1089" s="567"/>
    </row>
    <row r="1090" spans="2:9" x14ac:dyDescent="0.25">
      <c r="B1090" s="565"/>
      <c r="C1090" s="566"/>
      <c r="D1090" s="566"/>
      <c r="E1090" s="566"/>
      <c r="F1090" s="565"/>
      <c r="G1090" s="565"/>
      <c r="H1090" s="565"/>
      <c r="I1090" s="567"/>
    </row>
    <row r="1091" spans="2:9" x14ac:dyDescent="0.25">
      <c r="B1091" s="565"/>
      <c r="C1091" s="566"/>
      <c r="D1091" s="566"/>
      <c r="E1091" s="566"/>
      <c r="F1091" s="565"/>
      <c r="G1091" s="565"/>
      <c r="H1091" s="565"/>
      <c r="I1091" s="567"/>
    </row>
    <row r="1092" spans="2:9" x14ac:dyDescent="0.25">
      <c r="B1092" s="565"/>
      <c r="C1092" s="566"/>
      <c r="D1092" s="566"/>
      <c r="E1092" s="566"/>
      <c r="F1092" s="565"/>
      <c r="G1092" s="565"/>
      <c r="H1092" s="565"/>
      <c r="I1092" s="567"/>
    </row>
    <row r="1093" spans="2:9" x14ac:dyDescent="0.25">
      <c r="B1093" s="565"/>
      <c r="C1093" s="566"/>
      <c r="D1093" s="566"/>
      <c r="E1093" s="566"/>
      <c r="F1093" s="565"/>
      <c r="G1093" s="565"/>
      <c r="H1093" s="565"/>
      <c r="I1093" s="567"/>
    </row>
    <row r="1094" spans="2:9" x14ac:dyDescent="0.25">
      <c r="B1094" s="565"/>
      <c r="C1094" s="566"/>
      <c r="D1094" s="566"/>
      <c r="E1094" s="566"/>
      <c r="F1094" s="565"/>
      <c r="G1094" s="565"/>
      <c r="H1094" s="565"/>
      <c r="I1094" s="567"/>
    </row>
    <row r="1095" spans="2:9" x14ac:dyDescent="0.25">
      <c r="B1095" s="565"/>
      <c r="C1095" s="566"/>
      <c r="D1095" s="566"/>
      <c r="E1095" s="566"/>
      <c r="F1095" s="565"/>
      <c r="G1095" s="565"/>
      <c r="H1095" s="565"/>
      <c r="I1095" s="567"/>
    </row>
    <row r="1096" spans="2:9" x14ac:dyDescent="0.25">
      <c r="B1096" s="565"/>
      <c r="C1096" s="566"/>
      <c r="D1096" s="566"/>
      <c r="E1096" s="566"/>
      <c r="F1096" s="565"/>
      <c r="G1096" s="565"/>
      <c r="H1096" s="565"/>
      <c r="I1096" s="567"/>
    </row>
    <row r="1097" spans="2:9" x14ac:dyDescent="0.25">
      <c r="B1097" s="565"/>
      <c r="C1097" s="566"/>
      <c r="D1097" s="566"/>
      <c r="E1097" s="566"/>
      <c r="F1097" s="565"/>
      <c r="G1097" s="565"/>
      <c r="H1097" s="565"/>
      <c r="I1097" s="567"/>
    </row>
    <row r="1098" spans="2:9" x14ac:dyDescent="0.25">
      <c r="B1098" s="565"/>
      <c r="C1098" s="566"/>
      <c r="D1098" s="566"/>
      <c r="E1098" s="566"/>
      <c r="F1098" s="565"/>
      <c r="G1098" s="565"/>
      <c r="H1098" s="565"/>
      <c r="I1098" s="567"/>
    </row>
    <row r="1099" spans="2:9" x14ac:dyDescent="0.25">
      <c r="B1099" s="565"/>
      <c r="C1099" s="566"/>
      <c r="D1099" s="566"/>
      <c r="E1099" s="566"/>
      <c r="F1099" s="565"/>
      <c r="G1099" s="565"/>
      <c r="H1099" s="565"/>
      <c r="I1099" s="567"/>
    </row>
    <row r="1100" spans="2:9" x14ac:dyDescent="0.25">
      <c r="B1100" s="565"/>
      <c r="C1100" s="566"/>
      <c r="D1100" s="566"/>
      <c r="E1100" s="566"/>
      <c r="F1100" s="565"/>
      <c r="G1100" s="565"/>
      <c r="H1100" s="565"/>
      <c r="I1100" s="567"/>
    </row>
    <row r="1101" spans="2:9" x14ac:dyDescent="0.25">
      <c r="B1101" s="565"/>
      <c r="C1101" s="566"/>
      <c r="D1101" s="566"/>
      <c r="E1101" s="566"/>
      <c r="F1101" s="565"/>
      <c r="G1101" s="565"/>
      <c r="H1101" s="565"/>
      <c r="I1101" s="567"/>
    </row>
    <row r="1102" spans="2:9" x14ac:dyDescent="0.25">
      <c r="B1102" s="565"/>
      <c r="C1102" s="566"/>
      <c r="D1102" s="566"/>
      <c r="E1102" s="566"/>
      <c r="F1102" s="565"/>
      <c r="G1102" s="565"/>
      <c r="H1102" s="565"/>
      <c r="I1102" s="567"/>
    </row>
    <row r="1103" spans="2:9" x14ac:dyDescent="0.25">
      <c r="B1103" s="565"/>
      <c r="C1103" s="566"/>
      <c r="D1103" s="566"/>
      <c r="E1103" s="566"/>
      <c r="F1103" s="565"/>
      <c r="G1103" s="565"/>
      <c r="H1103" s="565"/>
      <c r="I1103" s="567"/>
    </row>
    <row r="1104" spans="2:9" x14ac:dyDescent="0.25">
      <c r="B1104" s="565"/>
      <c r="C1104" s="566"/>
      <c r="D1104" s="566"/>
      <c r="E1104" s="566"/>
      <c r="F1104" s="565"/>
      <c r="G1104" s="565"/>
      <c r="H1104" s="565"/>
      <c r="I1104" s="567"/>
    </row>
    <row r="1105" spans="2:9" x14ac:dyDescent="0.25">
      <c r="B1105" s="565"/>
      <c r="C1105" s="566"/>
      <c r="D1105" s="566"/>
      <c r="E1105" s="566"/>
      <c r="F1105" s="565"/>
      <c r="G1105" s="565"/>
      <c r="H1105" s="565"/>
      <c r="I1105" s="567"/>
    </row>
    <row r="1106" spans="2:9" x14ac:dyDescent="0.25">
      <c r="B1106" s="565"/>
      <c r="C1106" s="566"/>
      <c r="D1106" s="566"/>
      <c r="E1106" s="566"/>
      <c r="F1106" s="565"/>
      <c r="G1106" s="565"/>
      <c r="H1106" s="565"/>
      <c r="I1106" s="567"/>
    </row>
    <row r="1107" spans="2:9" x14ac:dyDescent="0.25">
      <c r="B1107" s="565"/>
      <c r="C1107" s="566"/>
      <c r="D1107" s="566"/>
      <c r="E1107" s="566"/>
      <c r="F1107" s="565"/>
      <c r="G1107" s="565"/>
      <c r="H1107" s="565"/>
      <c r="I1107" s="567"/>
    </row>
    <row r="1108" spans="2:9" x14ac:dyDescent="0.25">
      <c r="B1108" s="565"/>
      <c r="C1108" s="566"/>
      <c r="D1108" s="566"/>
      <c r="E1108" s="566"/>
      <c r="F1108" s="565"/>
      <c r="G1108" s="565"/>
      <c r="H1108" s="565"/>
      <c r="I1108" s="567"/>
    </row>
    <row r="1109" spans="2:9" x14ac:dyDescent="0.25">
      <c r="B1109" s="565"/>
      <c r="C1109" s="566"/>
      <c r="D1109" s="566"/>
      <c r="E1109" s="566"/>
      <c r="F1109" s="565"/>
      <c r="G1109" s="565"/>
      <c r="H1109" s="565"/>
      <c r="I1109" s="567"/>
    </row>
    <row r="1110" spans="2:9" x14ac:dyDescent="0.25">
      <c r="B1110" s="565"/>
      <c r="C1110" s="566"/>
      <c r="D1110" s="566"/>
      <c r="E1110" s="566"/>
      <c r="F1110" s="565"/>
      <c r="G1110" s="565"/>
      <c r="H1110" s="565"/>
      <c r="I1110" s="567"/>
    </row>
    <row r="1111" spans="2:9" x14ac:dyDescent="0.25">
      <c r="B1111" s="565"/>
      <c r="C1111" s="566"/>
      <c r="D1111" s="566"/>
      <c r="E1111" s="566"/>
      <c r="F1111" s="565"/>
      <c r="G1111" s="565"/>
      <c r="H1111" s="565"/>
      <c r="I1111" s="567"/>
    </row>
    <row r="1112" spans="2:9" x14ac:dyDescent="0.25">
      <c r="B1112" s="565"/>
      <c r="C1112" s="566"/>
      <c r="D1112" s="566"/>
      <c r="E1112" s="566"/>
      <c r="F1112" s="565"/>
      <c r="G1112" s="565"/>
      <c r="H1112" s="565"/>
      <c r="I1112" s="567"/>
    </row>
    <row r="1113" spans="2:9" x14ac:dyDescent="0.25">
      <c r="B1113" s="565"/>
      <c r="C1113" s="566"/>
      <c r="D1113" s="566"/>
      <c r="E1113" s="566"/>
      <c r="F1113" s="565"/>
      <c r="G1113" s="565"/>
      <c r="H1113" s="565"/>
      <c r="I1113" s="567"/>
    </row>
    <row r="1114" spans="2:9" x14ac:dyDescent="0.25">
      <c r="B1114" s="565"/>
      <c r="C1114" s="566"/>
      <c r="D1114" s="566"/>
      <c r="E1114" s="566"/>
      <c r="F1114" s="565"/>
      <c r="G1114" s="565"/>
      <c r="H1114" s="565"/>
      <c r="I1114" s="567"/>
    </row>
    <row r="1115" spans="2:9" x14ac:dyDescent="0.25">
      <c r="B1115" s="565"/>
      <c r="C1115" s="566"/>
      <c r="D1115" s="566"/>
      <c r="E1115" s="566"/>
      <c r="F1115" s="565"/>
      <c r="G1115" s="565"/>
      <c r="H1115" s="565"/>
      <c r="I1115" s="567"/>
    </row>
    <row r="1116" spans="2:9" x14ac:dyDescent="0.25">
      <c r="B1116" s="565"/>
      <c r="C1116" s="566"/>
      <c r="D1116" s="566"/>
      <c r="E1116" s="566"/>
      <c r="F1116" s="565"/>
      <c r="G1116" s="565"/>
      <c r="H1116" s="565"/>
      <c r="I1116" s="567"/>
    </row>
    <row r="1117" spans="2:9" x14ac:dyDescent="0.25">
      <c r="B1117" s="565"/>
      <c r="C1117" s="566"/>
      <c r="D1117" s="566"/>
      <c r="E1117" s="566"/>
      <c r="F1117" s="565"/>
      <c r="G1117" s="565"/>
      <c r="H1117" s="565"/>
      <c r="I1117" s="567"/>
    </row>
    <row r="1118" spans="2:9" x14ac:dyDescent="0.25">
      <c r="B1118" s="565"/>
      <c r="C1118" s="566"/>
      <c r="D1118" s="566"/>
      <c r="E1118" s="566"/>
      <c r="F1118" s="565"/>
      <c r="G1118" s="565"/>
      <c r="H1118" s="565"/>
      <c r="I1118" s="567"/>
    </row>
    <row r="1119" spans="2:9" x14ac:dyDescent="0.25">
      <c r="B1119" s="565"/>
      <c r="C1119" s="566"/>
      <c r="D1119" s="566"/>
      <c r="E1119" s="566"/>
      <c r="F1119" s="565"/>
      <c r="G1119" s="565"/>
      <c r="H1119" s="565"/>
      <c r="I1119" s="567"/>
    </row>
    <row r="1120" spans="2:9" x14ac:dyDescent="0.25">
      <c r="B1120" s="565"/>
      <c r="C1120" s="566"/>
      <c r="D1120" s="566"/>
      <c r="E1120" s="566"/>
      <c r="F1120" s="565"/>
      <c r="G1120" s="565"/>
      <c r="H1120" s="565"/>
      <c r="I1120" s="567"/>
    </row>
    <row r="1121" spans="2:9" x14ac:dyDescent="0.25">
      <c r="B1121" s="565"/>
      <c r="C1121" s="566"/>
      <c r="D1121" s="566"/>
      <c r="E1121" s="566"/>
      <c r="F1121" s="565"/>
      <c r="G1121" s="565"/>
      <c r="H1121" s="565"/>
      <c r="I1121" s="567"/>
    </row>
    <row r="1122" spans="2:9" x14ac:dyDescent="0.25">
      <c r="B1122" s="565"/>
      <c r="C1122" s="566"/>
      <c r="D1122" s="566"/>
      <c r="E1122" s="566"/>
      <c r="F1122" s="565"/>
      <c r="G1122" s="565"/>
      <c r="H1122" s="565"/>
      <c r="I1122" s="567"/>
    </row>
    <row r="1123" spans="2:9" x14ac:dyDescent="0.25">
      <c r="B1123" s="565"/>
      <c r="C1123" s="566"/>
      <c r="D1123" s="566"/>
      <c r="E1123" s="566"/>
      <c r="F1123" s="565"/>
      <c r="G1123" s="565"/>
      <c r="H1123" s="565"/>
      <c r="I1123" s="567"/>
    </row>
    <row r="1124" spans="2:9" x14ac:dyDescent="0.25">
      <c r="B1124" s="565"/>
      <c r="C1124" s="566"/>
      <c r="D1124" s="566"/>
      <c r="E1124" s="566"/>
      <c r="F1124" s="565"/>
      <c r="G1124" s="565"/>
      <c r="H1124" s="565"/>
      <c r="I1124" s="567"/>
    </row>
    <row r="1125" spans="2:9" x14ac:dyDescent="0.25">
      <c r="B1125" s="565"/>
      <c r="C1125" s="566"/>
      <c r="D1125" s="566"/>
      <c r="E1125" s="566"/>
      <c r="F1125" s="565"/>
      <c r="G1125" s="565"/>
      <c r="H1125" s="565"/>
      <c r="I1125" s="567"/>
    </row>
    <row r="1126" spans="2:9" x14ac:dyDescent="0.25">
      <c r="B1126" s="565"/>
      <c r="C1126" s="566"/>
      <c r="D1126" s="566"/>
      <c r="E1126" s="566"/>
      <c r="F1126" s="565"/>
      <c r="G1126" s="565"/>
      <c r="H1126" s="565"/>
      <c r="I1126" s="567"/>
    </row>
    <row r="1127" spans="2:9" x14ac:dyDescent="0.25">
      <c r="B1127" s="565"/>
      <c r="C1127" s="566"/>
      <c r="D1127" s="566"/>
      <c r="E1127" s="566"/>
      <c r="F1127" s="565"/>
      <c r="G1127" s="565"/>
      <c r="H1127" s="565"/>
      <c r="I1127" s="567"/>
    </row>
    <row r="1128" spans="2:9" x14ac:dyDescent="0.25">
      <c r="B1128" s="565"/>
      <c r="C1128" s="566"/>
      <c r="D1128" s="566"/>
      <c r="E1128" s="566"/>
      <c r="F1128" s="565"/>
      <c r="G1128" s="565"/>
      <c r="H1128" s="565"/>
      <c r="I1128" s="567"/>
    </row>
    <row r="1129" spans="2:9" x14ac:dyDescent="0.25">
      <c r="B1129" s="565"/>
      <c r="C1129" s="566"/>
      <c r="D1129" s="566"/>
      <c r="E1129" s="566"/>
      <c r="F1129" s="565"/>
      <c r="G1129" s="565"/>
      <c r="H1129" s="565"/>
      <c r="I1129" s="567"/>
    </row>
    <row r="1130" spans="2:9" x14ac:dyDescent="0.25">
      <c r="B1130" s="565"/>
      <c r="C1130" s="566"/>
      <c r="D1130" s="566"/>
      <c r="E1130" s="566"/>
      <c r="F1130" s="565"/>
      <c r="G1130" s="565"/>
      <c r="H1130" s="565"/>
      <c r="I1130" s="567"/>
    </row>
    <row r="1131" spans="2:9" x14ac:dyDescent="0.25">
      <c r="B1131" s="565"/>
      <c r="C1131" s="566"/>
      <c r="D1131" s="566"/>
      <c r="E1131" s="566"/>
      <c r="F1131" s="565"/>
      <c r="G1131" s="565"/>
      <c r="H1131" s="565"/>
      <c r="I1131" s="567"/>
    </row>
    <row r="1132" spans="2:9" x14ac:dyDescent="0.25">
      <c r="B1132" s="565"/>
      <c r="C1132" s="566"/>
      <c r="D1132" s="566"/>
      <c r="E1132" s="566"/>
      <c r="F1132" s="565"/>
      <c r="G1132" s="565"/>
      <c r="H1132" s="565"/>
      <c r="I1132" s="567"/>
    </row>
    <row r="1133" spans="2:9" x14ac:dyDescent="0.25">
      <c r="B1133" s="565"/>
      <c r="C1133" s="566"/>
      <c r="D1133" s="566"/>
      <c r="E1133" s="566"/>
      <c r="F1133" s="565"/>
      <c r="G1133" s="565"/>
      <c r="H1133" s="565"/>
      <c r="I1133" s="567"/>
    </row>
    <row r="1134" spans="2:9" x14ac:dyDescent="0.25">
      <c r="B1134" s="565"/>
      <c r="C1134" s="566"/>
      <c r="D1134" s="566"/>
      <c r="E1134" s="566"/>
      <c r="F1134" s="565"/>
      <c r="G1134" s="565"/>
      <c r="H1134" s="565"/>
      <c r="I1134" s="567"/>
    </row>
    <row r="1135" spans="2:9" x14ac:dyDescent="0.25">
      <c r="B1135" s="565"/>
      <c r="C1135" s="566"/>
      <c r="D1135" s="566"/>
      <c r="E1135" s="566"/>
      <c r="F1135" s="565"/>
      <c r="G1135" s="565"/>
      <c r="H1135" s="565"/>
      <c r="I1135" s="567"/>
    </row>
    <row r="1136" spans="2:9" x14ac:dyDescent="0.25">
      <c r="B1136" s="565"/>
      <c r="C1136" s="566"/>
      <c r="D1136" s="566"/>
      <c r="E1136" s="566"/>
      <c r="F1136" s="565"/>
      <c r="G1136" s="565"/>
      <c r="H1136" s="565"/>
      <c r="I1136" s="567"/>
    </row>
    <row r="1137" spans="2:9" x14ac:dyDescent="0.25">
      <c r="B1137" s="565"/>
      <c r="C1137" s="566"/>
      <c r="D1137" s="566"/>
      <c r="E1137" s="566"/>
      <c r="F1137" s="565"/>
      <c r="G1137" s="565"/>
      <c r="H1137" s="565"/>
      <c r="I1137" s="567"/>
    </row>
    <row r="1138" spans="2:9" x14ac:dyDescent="0.25">
      <c r="B1138" s="565"/>
      <c r="C1138" s="566"/>
      <c r="D1138" s="566"/>
      <c r="E1138" s="566"/>
      <c r="F1138" s="565"/>
      <c r="G1138" s="565"/>
      <c r="H1138" s="565"/>
      <c r="I1138" s="567"/>
    </row>
    <row r="1139" spans="2:9" x14ac:dyDescent="0.25">
      <c r="B1139" s="565"/>
      <c r="C1139" s="566"/>
      <c r="D1139" s="566"/>
      <c r="E1139" s="566"/>
      <c r="F1139" s="565"/>
      <c r="G1139" s="565"/>
      <c r="H1139" s="565"/>
      <c r="I1139" s="567"/>
    </row>
    <row r="1140" spans="2:9" x14ac:dyDescent="0.25">
      <c r="B1140" s="565"/>
      <c r="C1140" s="566"/>
      <c r="D1140" s="566"/>
      <c r="E1140" s="566"/>
      <c r="F1140" s="565"/>
      <c r="G1140" s="565"/>
      <c r="H1140" s="565"/>
      <c r="I1140" s="567"/>
    </row>
    <row r="1141" spans="2:9" x14ac:dyDescent="0.25">
      <c r="B1141" s="565"/>
      <c r="C1141" s="566"/>
      <c r="D1141" s="566"/>
      <c r="E1141" s="566"/>
      <c r="F1141" s="565"/>
      <c r="G1141" s="565"/>
      <c r="H1141" s="565"/>
      <c r="I1141" s="567"/>
    </row>
    <row r="1142" spans="2:9" x14ac:dyDescent="0.25">
      <c r="B1142" s="565"/>
      <c r="C1142" s="566"/>
      <c r="D1142" s="566"/>
      <c r="E1142" s="566"/>
      <c r="F1142" s="565"/>
      <c r="G1142" s="565"/>
      <c r="H1142" s="565"/>
      <c r="I1142" s="567"/>
    </row>
    <row r="1143" spans="2:9" x14ac:dyDescent="0.25">
      <c r="B1143" s="565"/>
      <c r="C1143" s="566"/>
      <c r="D1143" s="566"/>
      <c r="E1143" s="566"/>
      <c r="F1143" s="565"/>
      <c r="G1143" s="565"/>
      <c r="H1143" s="565"/>
      <c r="I1143" s="567"/>
    </row>
    <row r="1144" spans="2:9" x14ac:dyDescent="0.25">
      <c r="B1144" s="565"/>
      <c r="C1144" s="566"/>
      <c r="D1144" s="566"/>
      <c r="E1144" s="566"/>
      <c r="F1144" s="565"/>
      <c r="G1144" s="565"/>
      <c r="H1144" s="565"/>
      <c r="I1144" s="567"/>
    </row>
    <row r="1145" spans="2:9" x14ac:dyDescent="0.25">
      <c r="B1145" s="565"/>
      <c r="C1145" s="566"/>
      <c r="D1145" s="566"/>
      <c r="E1145" s="566"/>
      <c r="F1145" s="565"/>
      <c r="G1145" s="565"/>
      <c r="H1145" s="565"/>
      <c r="I1145" s="567"/>
    </row>
    <row r="1146" spans="2:9" x14ac:dyDescent="0.25">
      <c r="B1146" s="565"/>
      <c r="C1146" s="566"/>
      <c r="D1146" s="566"/>
      <c r="E1146" s="566"/>
      <c r="F1146" s="565"/>
      <c r="G1146" s="565"/>
      <c r="H1146" s="565"/>
      <c r="I1146" s="567"/>
    </row>
    <row r="1147" spans="2:9" x14ac:dyDescent="0.25">
      <c r="B1147" s="565"/>
      <c r="C1147" s="566"/>
      <c r="D1147" s="566"/>
      <c r="E1147" s="566"/>
      <c r="F1147" s="565"/>
      <c r="G1147" s="565"/>
      <c r="H1147" s="565"/>
      <c r="I1147" s="567"/>
    </row>
    <row r="1148" spans="2:9" x14ac:dyDescent="0.25">
      <c r="B1148" s="565"/>
      <c r="C1148" s="566"/>
      <c r="D1148" s="566"/>
      <c r="E1148" s="566"/>
      <c r="F1148" s="565"/>
      <c r="G1148" s="565"/>
      <c r="H1148" s="565"/>
      <c r="I1148" s="567"/>
    </row>
    <row r="1149" spans="2:9" x14ac:dyDescent="0.25">
      <c r="B1149" s="565"/>
      <c r="C1149" s="566"/>
      <c r="D1149" s="566"/>
      <c r="E1149" s="566"/>
      <c r="F1149" s="565"/>
      <c r="G1149" s="565"/>
      <c r="H1149" s="565"/>
      <c r="I1149" s="567"/>
    </row>
    <row r="1150" spans="2:9" x14ac:dyDescent="0.25">
      <c r="B1150" s="565"/>
      <c r="C1150" s="566"/>
      <c r="D1150" s="566"/>
      <c r="E1150" s="566"/>
      <c r="F1150" s="565"/>
      <c r="G1150" s="565"/>
      <c r="H1150" s="565"/>
      <c r="I1150" s="567"/>
    </row>
    <row r="1151" spans="2:9" x14ac:dyDescent="0.25">
      <c r="B1151" s="565"/>
      <c r="C1151" s="566"/>
      <c r="D1151" s="566"/>
      <c r="E1151" s="566"/>
      <c r="F1151" s="565"/>
      <c r="G1151" s="565"/>
      <c r="H1151" s="565"/>
      <c r="I1151" s="567"/>
    </row>
    <row r="1152" spans="2:9" x14ac:dyDescent="0.25">
      <c r="B1152" s="565"/>
      <c r="C1152" s="566"/>
      <c r="D1152" s="566"/>
      <c r="E1152" s="566"/>
      <c r="F1152" s="565"/>
      <c r="G1152" s="565"/>
      <c r="H1152" s="565"/>
      <c r="I1152" s="567"/>
    </row>
    <row r="1153" spans="2:9" x14ac:dyDescent="0.25">
      <c r="B1153" s="565"/>
      <c r="C1153" s="566"/>
      <c r="D1153" s="566"/>
      <c r="E1153" s="566"/>
      <c r="F1153" s="565"/>
      <c r="G1153" s="565"/>
      <c r="H1153" s="565"/>
      <c r="I1153" s="567"/>
    </row>
    <row r="1154" spans="2:9" x14ac:dyDescent="0.25">
      <c r="B1154" s="565"/>
      <c r="C1154" s="566"/>
      <c r="D1154" s="566"/>
      <c r="E1154" s="566"/>
      <c r="F1154" s="565"/>
      <c r="G1154" s="565"/>
      <c r="H1154" s="565"/>
      <c r="I1154" s="567"/>
    </row>
    <row r="1155" spans="2:9" x14ac:dyDescent="0.25">
      <c r="B1155" s="565"/>
      <c r="C1155" s="566"/>
      <c r="D1155" s="566"/>
      <c r="E1155" s="566"/>
      <c r="F1155" s="565"/>
      <c r="G1155" s="565"/>
      <c r="H1155" s="565"/>
      <c r="I1155" s="567"/>
    </row>
    <row r="1156" spans="2:9" x14ac:dyDescent="0.25">
      <c r="B1156" s="565"/>
      <c r="C1156" s="566"/>
      <c r="D1156" s="566"/>
      <c r="E1156" s="566"/>
      <c r="F1156" s="565"/>
      <c r="G1156" s="565"/>
      <c r="H1156" s="565"/>
      <c r="I1156" s="567"/>
    </row>
    <row r="1157" spans="2:9" x14ac:dyDescent="0.25">
      <c r="B1157" s="565"/>
      <c r="C1157" s="566"/>
      <c r="D1157" s="566"/>
      <c r="E1157" s="566"/>
      <c r="F1157" s="565"/>
      <c r="G1157" s="565"/>
      <c r="H1157" s="565"/>
      <c r="I1157" s="567"/>
    </row>
    <row r="1158" spans="2:9" x14ac:dyDescent="0.25">
      <c r="B1158" s="565"/>
      <c r="C1158" s="566"/>
      <c r="D1158" s="566"/>
      <c r="E1158" s="566"/>
      <c r="F1158" s="565"/>
      <c r="G1158" s="565"/>
      <c r="H1158" s="565"/>
      <c r="I1158" s="567"/>
    </row>
    <row r="1159" spans="2:9" x14ac:dyDescent="0.25">
      <c r="B1159" s="565"/>
      <c r="C1159" s="566"/>
      <c r="D1159" s="566"/>
      <c r="E1159" s="566"/>
      <c r="F1159" s="565"/>
      <c r="G1159" s="565"/>
      <c r="H1159" s="565"/>
      <c r="I1159" s="567"/>
    </row>
    <row r="1160" spans="2:9" x14ac:dyDescent="0.25">
      <c r="B1160" s="565"/>
      <c r="C1160" s="566"/>
      <c r="D1160" s="566"/>
      <c r="E1160" s="566"/>
      <c r="F1160" s="565"/>
      <c r="G1160" s="565"/>
      <c r="H1160" s="565"/>
      <c r="I1160" s="567"/>
    </row>
    <row r="1161" spans="2:9" x14ac:dyDescent="0.25">
      <c r="B1161" s="565"/>
      <c r="C1161" s="566"/>
      <c r="D1161" s="566"/>
      <c r="E1161" s="566"/>
      <c r="F1161" s="565"/>
      <c r="G1161" s="565"/>
      <c r="H1161" s="565"/>
      <c r="I1161" s="567"/>
    </row>
    <row r="1162" spans="2:9" x14ac:dyDescent="0.25">
      <c r="B1162" s="565"/>
      <c r="C1162" s="566"/>
      <c r="D1162" s="566"/>
      <c r="E1162" s="566"/>
      <c r="F1162" s="565"/>
      <c r="G1162" s="565"/>
      <c r="H1162" s="565"/>
      <c r="I1162" s="567"/>
    </row>
    <row r="1163" spans="2:9" x14ac:dyDescent="0.25">
      <c r="B1163" s="565"/>
      <c r="C1163" s="566"/>
      <c r="D1163" s="566"/>
      <c r="E1163" s="566"/>
      <c r="F1163" s="565"/>
      <c r="G1163" s="565"/>
      <c r="H1163" s="565"/>
      <c r="I1163" s="567"/>
    </row>
    <row r="1164" spans="2:9" x14ac:dyDescent="0.25">
      <c r="B1164" s="565"/>
      <c r="C1164" s="566"/>
      <c r="D1164" s="566"/>
      <c r="E1164" s="566"/>
      <c r="F1164" s="565"/>
      <c r="G1164" s="565"/>
      <c r="H1164" s="565"/>
      <c r="I1164" s="567"/>
    </row>
    <row r="1165" spans="2:9" x14ac:dyDescent="0.25">
      <c r="B1165" s="565"/>
      <c r="C1165" s="566"/>
      <c r="D1165" s="566"/>
      <c r="E1165" s="566"/>
      <c r="F1165" s="565"/>
      <c r="G1165" s="565"/>
      <c r="H1165" s="565"/>
      <c r="I1165" s="567"/>
    </row>
    <row r="1166" spans="2:9" x14ac:dyDescent="0.25">
      <c r="B1166" s="565"/>
      <c r="C1166" s="566"/>
      <c r="D1166" s="566"/>
      <c r="E1166" s="566"/>
      <c r="F1166" s="565"/>
      <c r="G1166" s="565"/>
      <c r="H1166" s="565"/>
      <c r="I1166" s="567"/>
    </row>
    <row r="1167" spans="2:9" x14ac:dyDescent="0.25">
      <c r="B1167" s="565"/>
      <c r="C1167" s="566"/>
      <c r="D1167" s="566"/>
      <c r="E1167" s="566"/>
      <c r="F1167" s="565"/>
      <c r="G1167" s="565"/>
      <c r="H1167" s="565"/>
      <c r="I1167" s="567"/>
    </row>
    <row r="1168" spans="2:9" x14ac:dyDescent="0.25">
      <c r="B1168" s="565"/>
      <c r="C1168" s="566"/>
      <c r="D1168" s="566"/>
      <c r="E1168" s="566"/>
      <c r="F1168" s="565"/>
      <c r="G1168" s="565"/>
      <c r="H1168" s="565"/>
      <c r="I1168" s="567"/>
    </row>
    <row r="1169" spans="2:9" x14ac:dyDescent="0.25">
      <c r="B1169" s="565"/>
      <c r="C1169" s="566"/>
      <c r="D1169" s="566"/>
      <c r="E1169" s="566"/>
      <c r="F1169" s="565"/>
      <c r="G1169" s="565"/>
      <c r="H1169" s="565"/>
      <c r="I1169" s="567"/>
    </row>
    <row r="1170" spans="2:9" x14ac:dyDescent="0.25">
      <c r="B1170" s="565"/>
      <c r="C1170" s="566"/>
      <c r="D1170" s="566"/>
      <c r="E1170" s="566"/>
      <c r="F1170" s="565"/>
      <c r="G1170" s="565"/>
      <c r="H1170" s="565"/>
      <c r="I1170" s="567"/>
    </row>
    <row r="1171" spans="2:9" x14ac:dyDescent="0.25">
      <c r="B1171" s="565"/>
      <c r="C1171" s="566"/>
      <c r="D1171" s="566"/>
      <c r="E1171" s="566"/>
      <c r="F1171" s="565"/>
      <c r="G1171" s="565"/>
      <c r="H1171" s="565"/>
      <c r="I1171" s="567"/>
    </row>
    <row r="1172" spans="2:9" x14ac:dyDescent="0.25">
      <c r="B1172" s="565"/>
      <c r="C1172" s="566"/>
      <c r="D1172" s="566"/>
      <c r="E1172" s="566"/>
      <c r="F1172" s="565"/>
      <c r="G1172" s="565"/>
      <c r="H1172" s="565"/>
      <c r="I1172" s="567"/>
    </row>
    <row r="1173" spans="2:9" x14ac:dyDescent="0.25">
      <c r="B1173" s="565"/>
      <c r="C1173" s="566"/>
      <c r="D1173" s="566"/>
      <c r="E1173" s="566"/>
      <c r="F1173" s="565"/>
      <c r="G1173" s="565"/>
      <c r="H1173" s="565"/>
      <c r="I1173" s="567"/>
    </row>
    <row r="1174" spans="2:9" x14ac:dyDescent="0.25">
      <c r="B1174" s="565"/>
      <c r="C1174" s="566"/>
      <c r="D1174" s="566"/>
      <c r="E1174" s="566"/>
      <c r="F1174" s="565"/>
      <c r="G1174" s="565"/>
      <c r="H1174" s="565"/>
      <c r="I1174" s="567"/>
    </row>
    <row r="1175" spans="2:9" x14ac:dyDescent="0.25">
      <c r="B1175" s="565"/>
      <c r="C1175" s="566"/>
      <c r="D1175" s="566"/>
      <c r="E1175" s="566"/>
      <c r="F1175" s="565"/>
      <c r="G1175" s="565"/>
      <c r="H1175" s="565"/>
      <c r="I1175" s="567"/>
    </row>
    <row r="1176" spans="2:9" x14ac:dyDescent="0.25">
      <c r="B1176" s="565"/>
      <c r="C1176" s="566"/>
      <c r="D1176" s="566"/>
      <c r="E1176" s="566"/>
      <c r="F1176" s="565"/>
      <c r="G1176" s="565"/>
      <c r="H1176" s="565"/>
      <c r="I1176" s="567"/>
    </row>
    <row r="1177" spans="2:9" x14ac:dyDescent="0.25">
      <c r="B1177" s="565"/>
      <c r="C1177" s="566"/>
      <c r="D1177" s="566"/>
      <c r="E1177" s="566"/>
      <c r="F1177" s="565"/>
      <c r="G1177" s="565"/>
      <c r="H1177" s="565"/>
      <c r="I1177" s="567"/>
    </row>
    <row r="1178" spans="2:9" x14ac:dyDescent="0.25">
      <c r="B1178" s="565"/>
      <c r="C1178" s="566"/>
      <c r="D1178" s="566"/>
      <c r="E1178" s="566"/>
      <c r="F1178" s="565"/>
      <c r="G1178" s="565"/>
      <c r="H1178" s="565"/>
      <c r="I1178" s="567"/>
    </row>
    <row r="1179" spans="2:9" x14ac:dyDescent="0.25">
      <c r="B1179" s="565"/>
      <c r="C1179" s="566"/>
      <c r="D1179" s="566"/>
      <c r="E1179" s="566"/>
      <c r="F1179" s="565"/>
      <c r="G1179" s="565"/>
      <c r="H1179" s="565"/>
      <c r="I1179" s="567"/>
    </row>
    <row r="1180" spans="2:9" x14ac:dyDescent="0.25">
      <c r="B1180" s="565"/>
      <c r="C1180" s="566"/>
      <c r="D1180" s="566"/>
      <c r="E1180" s="566"/>
      <c r="F1180" s="565"/>
      <c r="G1180" s="565"/>
      <c r="H1180" s="565"/>
      <c r="I1180" s="567"/>
    </row>
    <row r="1181" spans="2:9" x14ac:dyDescent="0.25">
      <c r="B1181" s="565"/>
      <c r="C1181" s="566"/>
      <c r="D1181" s="566"/>
      <c r="E1181" s="566"/>
      <c r="F1181" s="565"/>
      <c r="G1181" s="565"/>
      <c r="H1181" s="565"/>
      <c r="I1181" s="567"/>
    </row>
    <row r="1182" spans="2:9" x14ac:dyDescent="0.25">
      <c r="B1182" s="565"/>
      <c r="C1182" s="566"/>
      <c r="D1182" s="566"/>
      <c r="E1182" s="566"/>
      <c r="F1182" s="565"/>
      <c r="G1182" s="565"/>
      <c r="H1182" s="565"/>
      <c r="I1182" s="567"/>
    </row>
    <row r="1183" spans="2:9" x14ac:dyDescent="0.25">
      <c r="B1183" s="565"/>
      <c r="C1183" s="566"/>
      <c r="D1183" s="566"/>
      <c r="E1183" s="566"/>
      <c r="F1183" s="565"/>
      <c r="G1183" s="565"/>
      <c r="H1183" s="565"/>
      <c r="I1183" s="567"/>
    </row>
    <row r="1184" spans="2:9" x14ac:dyDescent="0.25">
      <c r="B1184" s="565"/>
      <c r="C1184" s="566"/>
      <c r="D1184" s="566"/>
      <c r="E1184" s="566"/>
      <c r="F1184" s="565"/>
      <c r="G1184" s="565"/>
      <c r="H1184" s="565"/>
      <c r="I1184" s="567"/>
    </row>
    <row r="1185" spans="2:9" x14ac:dyDescent="0.25">
      <c r="B1185" s="565"/>
      <c r="C1185" s="566"/>
      <c r="D1185" s="566"/>
      <c r="E1185" s="566"/>
      <c r="F1185" s="565"/>
      <c r="G1185" s="565"/>
      <c r="H1185" s="565"/>
      <c r="I1185" s="567"/>
    </row>
    <row r="1186" spans="2:9" x14ac:dyDescent="0.25">
      <c r="B1186" s="565"/>
      <c r="C1186" s="566"/>
      <c r="D1186" s="566"/>
      <c r="E1186" s="566"/>
      <c r="F1186" s="565"/>
      <c r="G1186" s="565"/>
      <c r="H1186" s="565"/>
      <c r="I1186" s="567"/>
    </row>
    <row r="1187" spans="2:9" x14ac:dyDescent="0.25">
      <c r="B1187" s="565"/>
      <c r="C1187" s="566"/>
      <c r="D1187" s="566"/>
      <c r="E1187" s="566"/>
      <c r="F1187" s="565"/>
      <c r="G1187" s="565"/>
      <c r="H1187" s="565"/>
      <c r="I1187" s="567"/>
    </row>
    <row r="1188" spans="2:9" x14ac:dyDescent="0.25">
      <c r="B1188" s="565"/>
      <c r="C1188" s="566"/>
      <c r="D1188" s="566"/>
      <c r="E1188" s="566"/>
      <c r="F1188" s="565"/>
      <c r="G1188" s="565"/>
      <c r="H1188" s="565"/>
      <c r="I1188" s="567"/>
    </row>
    <row r="1189" spans="2:9" x14ac:dyDescent="0.25">
      <c r="B1189" s="565"/>
      <c r="C1189" s="566"/>
      <c r="D1189" s="566"/>
      <c r="E1189" s="566"/>
      <c r="F1189" s="565"/>
      <c r="G1189" s="565"/>
      <c r="H1189" s="565"/>
      <c r="I1189" s="567"/>
    </row>
    <row r="1190" spans="2:9" x14ac:dyDescent="0.25">
      <c r="B1190" s="565"/>
      <c r="C1190" s="566"/>
      <c r="D1190" s="566"/>
      <c r="E1190" s="566"/>
      <c r="F1190" s="565"/>
      <c r="G1190" s="565"/>
      <c r="H1190" s="565"/>
      <c r="I1190" s="567"/>
    </row>
    <row r="1191" spans="2:9" x14ac:dyDescent="0.25">
      <c r="B1191" s="565"/>
      <c r="C1191" s="566"/>
      <c r="D1191" s="566"/>
      <c r="E1191" s="566"/>
      <c r="F1191" s="565"/>
      <c r="G1191" s="565"/>
      <c r="H1191" s="565"/>
      <c r="I1191" s="567"/>
    </row>
    <row r="1192" spans="2:9" x14ac:dyDescent="0.25">
      <c r="B1192" s="565"/>
      <c r="C1192" s="566"/>
      <c r="D1192" s="566"/>
      <c r="E1192" s="566"/>
      <c r="F1192" s="565"/>
      <c r="G1192" s="565"/>
      <c r="H1192" s="565"/>
      <c r="I1192" s="567"/>
    </row>
    <row r="1193" spans="2:9" x14ac:dyDescent="0.25">
      <c r="B1193" s="565"/>
      <c r="C1193" s="566"/>
      <c r="D1193" s="566"/>
      <c r="E1193" s="566"/>
      <c r="F1193" s="565"/>
      <c r="G1193" s="565"/>
      <c r="H1193" s="565"/>
      <c r="I1193" s="567"/>
    </row>
    <row r="1194" spans="2:9" x14ac:dyDescent="0.25">
      <c r="B1194" s="565"/>
      <c r="C1194" s="566"/>
      <c r="D1194" s="566"/>
      <c r="E1194" s="566"/>
      <c r="F1194" s="565"/>
      <c r="G1194" s="565"/>
      <c r="H1194" s="565"/>
      <c r="I1194" s="567"/>
    </row>
    <row r="1195" spans="2:9" x14ac:dyDescent="0.25">
      <c r="B1195" s="565"/>
      <c r="C1195" s="566"/>
      <c r="D1195" s="566"/>
      <c r="E1195" s="566"/>
      <c r="F1195" s="565"/>
      <c r="G1195" s="565"/>
      <c r="H1195" s="565"/>
      <c r="I1195" s="567"/>
    </row>
    <row r="1196" spans="2:9" x14ac:dyDescent="0.25">
      <c r="B1196" s="565"/>
      <c r="C1196" s="566"/>
      <c r="D1196" s="566"/>
      <c r="E1196" s="566"/>
      <c r="F1196" s="565"/>
      <c r="G1196" s="565"/>
      <c r="H1196" s="565"/>
      <c r="I1196" s="567"/>
    </row>
    <row r="1197" spans="2:9" x14ac:dyDescent="0.25">
      <c r="B1197" s="565"/>
      <c r="C1197" s="566"/>
      <c r="D1197" s="566"/>
      <c r="E1197" s="566"/>
      <c r="F1197" s="565"/>
      <c r="G1197" s="565"/>
      <c r="H1197" s="565"/>
      <c r="I1197" s="567"/>
    </row>
    <row r="1198" spans="2:9" x14ac:dyDescent="0.25">
      <c r="B1198" s="565"/>
      <c r="C1198" s="566"/>
      <c r="D1198" s="566"/>
      <c r="E1198" s="566"/>
      <c r="F1198" s="565"/>
      <c r="G1198" s="565"/>
      <c r="H1198" s="565"/>
      <c r="I1198" s="567"/>
    </row>
    <row r="1199" spans="2:9" x14ac:dyDescent="0.25">
      <c r="B1199" s="565"/>
      <c r="C1199" s="566"/>
      <c r="D1199" s="566"/>
      <c r="E1199" s="566"/>
      <c r="F1199" s="565"/>
      <c r="G1199" s="565"/>
      <c r="H1199" s="565"/>
      <c r="I1199" s="567"/>
    </row>
    <row r="1200" spans="2:9" x14ac:dyDescent="0.25">
      <c r="B1200" s="565"/>
      <c r="C1200" s="566"/>
      <c r="D1200" s="566"/>
      <c r="E1200" s="566"/>
      <c r="F1200" s="565"/>
      <c r="G1200" s="565"/>
      <c r="H1200" s="565"/>
      <c r="I1200" s="567"/>
    </row>
    <row r="1201" spans="2:9" x14ac:dyDescent="0.25">
      <c r="B1201" s="565"/>
      <c r="C1201" s="566"/>
      <c r="D1201" s="566"/>
      <c r="E1201" s="566"/>
      <c r="F1201" s="565"/>
      <c r="G1201" s="565"/>
      <c r="H1201" s="565"/>
      <c r="I1201" s="567"/>
    </row>
    <row r="1202" spans="2:9" x14ac:dyDescent="0.25">
      <c r="B1202" s="565"/>
      <c r="C1202" s="566"/>
      <c r="D1202" s="566"/>
      <c r="E1202" s="566"/>
      <c r="F1202" s="565"/>
      <c r="G1202" s="565"/>
      <c r="H1202" s="565"/>
      <c r="I1202" s="56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2020-12-14T21:46:50Z</cp:lastPrinted>
  <dcterms:created xsi:type="dcterms:W3CDTF">2012-02-13T17:07:33Z</dcterms:created>
  <dcterms:modified xsi:type="dcterms:W3CDTF">2020-12-14T22:26:18Z</dcterms:modified>
</cp:coreProperties>
</file>